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5480" windowHeight="11640" tabRatio="646" activeTab="8"/>
  </bookViews>
  <sheets>
    <sheet name="Ergebnisse" sheetId="1" r:id="rId1"/>
    <sheet name="SGC Iserloy" sheetId="2" r:id="rId2"/>
    <sheet name="Platzhalter" sheetId="3" r:id="rId3"/>
    <sheet name="1. SGC Westenholz" sheetId="4" r:id="rId4"/>
    <sheet name="1. SGC Essen 2010" sheetId="5" r:id="rId5"/>
    <sheet name="SGC Harz" sheetId="6" r:id="rId6"/>
    <sheet name="SGG Schwansen" sheetId="7" r:id="rId7"/>
    <sheet name="1. SGC Hamburg" sheetId="8" r:id="rId8"/>
    <sheet name="Einzelergebnisse" sheetId="9" r:id="rId9"/>
    <sheet name="Tabelle9" sheetId="10" state="hidden" r:id="rId10"/>
  </sheets>
  <definedNames>
    <definedName name="Farbe">GET.CELL(24,INDIRECT("zs(-8)",))</definedName>
  </definedNames>
  <calcPr fullCalcOnLoad="1"/>
</workbook>
</file>

<file path=xl/sharedStrings.xml><?xml version="1.0" encoding="utf-8"?>
<sst xmlns="http://schemas.openxmlformats.org/spreadsheetml/2006/main" count="2128" uniqueCount="802">
  <si>
    <t>Name</t>
  </si>
  <si>
    <t>Gesamt</t>
  </si>
  <si>
    <t>Schnitt</t>
  </si>
  <si>
    <t>Besten 3</t>
  </si>
  <si>
    <t>Teuber</t>
  </si>
  <si>
    <t>Linz</t>
  </si>
  <si>
    <t>Geiblinger</t>
  </si>
  <si>
    <t>Hinterholzer</t>
  </si>
  <si>
    <t>Kneidinger</t>
  </si>
  <si>
    <t>Verein</t>
  </si>
  <si>
    <t>Vorname</t>
  </si>
  <si>
    <t>Club</t>
  </si>
  <si>
    <t>Kat</t>
  </si>
  <si>
    <t>HC</t>
  </si>
  <si>
    <t>002-0021</t>
  </si>
  <si>
    <t>Ambros</t>
  </si>
  <si>
    <t>Markus</t>
  </si>
  <si>
    <t>Paulh</t>
  </si>
  <si>
    <t>HoM</t>
  </si>
  <si>
    <t>002-0002</t>
  </si>
  <si>
    <t>Birgit</t>
  </si>
  <si>
    <t>SF1</t>
  </si>
  <si>
    <t>002-0003</t>
  </si>
  <si>
    <t>Antonella</t>
  </si>
  <si>
    <t>HoW</t>
  </si>
  <si>
    <t>Josef</t>
  </si>
  <si>
    <t>SH1</t>
  </si>
  <si>
    <t>002-0001</t>
  </si>
  <si>
    <t>Anton</t>
  </si>
  <si>
    <t>004-0001</t>
  </si>
  <si>
    <t>Ammann</t>
  </si>
  <si>
    <t>Kasimir</t>
  </si>
  <si>
    <t>Allgäu</t>
  </si>
  <si>
    <t>011-0004</t>
  </si>
  <si>
    <t>Andraczek</t>
  </si>
  <si>
    <t>Jens</t>
  </si>
  <si>
    <t>Essen</t>
  </si>
  <si>
    <t>004-0002</t>
  </si>
  <si>
    <t>Angele</t>
  </si>
  <si>
    <t>Johannes</t>
  </si>
  <si>
    <t>009-0003</t>
  </si>
  <si>
    <t>Auer</t>
  </si>
  <si>
    <t>Christian</t>
  </si>
  <si>
    <t>Horbach</t>
  </si>
  <si>
    <t>012-0002</t>
  </si>
  <si>
    <t>Bauer</t>
  </si>
  <si>
    <t>Volker</t>
  </si>
  <si>
    <t>Brohltal</t>
  </si>
  <si>
    <t>009-0002</t>
  </si>
  <si>
    <t>Thomas</t>
  </si>
  <si>
    <t>004-0003</t>
  </si>
  <si>
    <t>Baumeister</t>
  </si>
  <si>
    <t>Peter</t>
  </si>
  <si>
    <t>SH3</t>
  </si>
  <si>
    <t>Becker</t>
  </si>
  <si>
    <t>Holger</t>
  </si>
  <si>
    <t>Westh</t>
  </si>
  <si>
    <t>Ansgar</t>
  </si>
  <si>
    <t>JuM</t>
  </si>
  <si>
    <t>004-0004</t>
  </si>
  <si>
    <t>Boch</t>
  </si>
  <si>
    <t>Robert</t>
  </si>
  <si>
    <t>012-0010</t>
  </si>
  <si>
    <t>Blaschke</t>
  </si>
  <si>
    <t>Rolf</t>
  </si>
  <si>
    <t>012-0004</t>
  </si>
  <si>
    <t>Bley</t>
  </si>
  <si>
    <t>Raymund</t>
  </si>
  <si>
    <t>012-0006</t>
  </si>
  <si>
    <t>Martina</t>
  </si>
  <si>
    <t>012-0007</t>
  </si>
  <si>
    <t>David</t>
  </si>
  <si>
    <t>012-0008</t>
  </si>
  <si>
    <t>Daniel</t>
  </si>
  <si>
    <t>002-0004</t>
  </si>
  <si>
    <t>Braun</t>
  </si>
  <si>
    <t>Friedrich</t>
  </si>
  <si>
    <t>SH2</t>
  </si>
  <si>
    <t>004-0006</t>
  </si>
  <si>
    <t>Robin</t>
  </si>
  <si>
    <t>004-0005</t>
  </si>
  <si>
    <t>Anderas</t>
  </si>
  <si>
    <t>Andreas</t>
  </si>
  <si>
    <t>010-0008</t>
  </si>
  <si>
    <t>Brill</t>
  </si>
  <si>
    <t>Sebastian</t>
  </si>
  <si>
    <t>Renning</t>
  </si>
  <si>
    <t>010-0007</t>
  </si>
  <si>
    <t>Klaus</t>
  </si>
  <si>
    <t>Broichgans</t>
  </si>
  <si>
    <t>Michael</t>
  </si>
  <si>
    <t>Mostv</t>
  </si>
  <si>
    <t>009-0004</t>
  </si>
  <si>
    <t>Buchbauer</t>
  </si>
  <si>
    <t>Stefan</t>
  </si>
  <si>
    <t>009-0005</t>
  </si>
  <si>
    <t>Jeanette</t>
  </si>
  <si>
    <t>Buhl</t>
  </si>
  <si>
    <t>Kurt</t>
  </si>
  <si>
    <t>Westenh</t>
  </si>
  <si>
    <t>003-0001</t>
  </si>
  <si>
    <t>Buritz</t>
  </si>
  <si>
    <t>Konrad</t>
  </si>
  <si>
    <t>Harz</t>
  </si>
  <si>
    <t>002-0011</t>
  </si>
  <si>
    <t>Carol</t>
  </si>
  <si>
    <t>002-0007</t>
  </si>
  <si>
    <t>Dahms</t>
  </si>
  <si>
    <t>Carsten</t>
  </si>
  <si>
    <t>008-0007</t>
  </si>
  <si>
    <t>Dirnberger</t>
  </si>
  <si>
    <t>Martin</t>
  </si>
  <si>
    <t>010-0004</t>
  </si>
  <si>
    <t>Donati</t>
  </si>
  <si>
    <t>Joachim</t>
  </si>
  <si>
    <t>004-0007</t>
  </si>
  <si>
    <t>Drexler</t>
  </si>
  <si>
    <t>Roman</t>
  </si>
  <si>
    <t>004-0008</t>
  </si>
  <si>
    <t>Felix</t>
  </si>
  <si>
    <t>004-0009</t>
  </si>
  <si>
    <t>Dagmar</t>
  </si>
  <si>
    <t>Sf1</t>
  </si>
  <si>
    <t>001-0004</t>
  </si>
  <si>
    <t>Duhme</t>
  </si>
  <si>
    <t>Oliver</t>
  </si>
  <si>
    <t>001-0008</t>
  </si>
  <si>
    <t>Heike</t>
  </si>
  <si>
    <t>002-0015</t>
  </si>
  <si>
    <t>Ebbesmeier</t>
  </si>
  <si>
    <t>Bernfried</t>
  </si>
  <si>
    <t>002-0017</t>
  </si>
  <si>
    <t>Timo</t>
  </si>
  <si>
    <t>013-0001</t>
  </si>
  <si>
    <t>Eberhardt</t>
  </si>
  <si>
    <t>Jürgen</t>
  </si>
  <si>
    <t>Hamburg</t>
  </si>
  <si>
    <t>Elwert</t>
  </si>
  <si>
    <t>009-0006</t>
  </si>
  <si>
    <t>Endreß</t>
  </si>
  <si>
    <t>Georg</t>
  </si>
  <si>
    <t>009-0007</t>
  </si>
  <si>
    <t>Michaela</t>
  </si>
  <si>
    <t>001-0005</t>
  </si>
  <si>
    <t>Erdbories</t>
  </si>
  <si>
    <t>Eritt</t>
  </si>
  <si>
    <t>Sylvia</t>
  </si>
  <si>
    <t>009-0017</t>
  </si>
  <si>
    <t>Fichtner</t>
  </si>
  <si>
    <t>Harry</t>
  </si>
  <si>
    <t>009-0008</t>
  </si>
  <si>
    <t>Fischer</t>
  </si>
  <si>
    <t>Günther</t>
  </si>
  <si>
    <t>009-0009</t>
  </si>
  <si>
    <t>Ilse</t>
  </si>
  <si>
    <t>SF2</t>
  </si>
  <si>
    <t>004-0010</t>
  </si>
  <si>
    <t>Flachs</t>
  </si>
  <si>
    <t>Wolfgang</t>
  </si>
  <si>
    <t>004-0011</t>
  </si>
  <si>
    <t>010-0003</t>
  </si>
  <si>
    <t>Freitag</t>
  </si>
  <si>
    <t>Gregor</t>
  </si>
  <si>
    <t>005-0004</t>
  </si>
  <si>
    <t>Garms</t>
  </si>
  <si>
    <t>Iserloy</t>
  </si>
  <si>
    <t>007-0008</t>
  </si>
  <si>
    <t>Gunnar</t>
  </si>
  <si>
    <t>002-0005</t>
  </si>
  <si>
    <t>Gerneth</t>
  </si>
  <si>
    <t>Claudia</t>
  </si>
  <si>
    <t>002-0014</t>
  </si>
  <si>
    <t>Matthias</t>
  </si>
  <si>
    <t>004-0014</t>
  </si>
  <si>
    <t>Geser</t>
  </si>
  <si>
    <t>004-0013</t>
  </si>
  <si>
    <t>Dominik</t>
  </si>
  <si>
    <t>004-0012</t>
  </si>
  <si>
    <t>009-0010</t>
  </si>
  <si>
    <t>Gießbeck</t>
  </si>
  <si>
    <t>Gietl</t>
  </si>
  <si>
    <t>Raffael</t>
  </si>
  <si>
    <t>002-0018</t>
  </si>
  <si>
    <t>Jakob</t>
  </si>
  <si>
    <t>002-0006</t>
  </si>
  <si>
    <t>Irmgard</t>
  </si>
  <si>
    <t>SF3</t>
  </si>
  <si>
    <t>009-0029</t>
  </si>
  <si>
    <t>Glenk</t>
  </si>
  <si>
    <t>Ferdinand</t>
  </si>
  <si>
    <t>004-0015</t>
  </si>
  <si>
    <t>Grall</t>
  </si>
  <si>
    <t>Timotheus</t>
  </si>
  <si>
    <t>009-0020</t>
  </si>
  <si>
    <t>Gubesch</t>
  </si>
  <si>
    <t>Werner</t>
  </si>
  <si>
    <t>009-0021</t>
  </si>
  <si>
    <t>Anna</t>
  </si>
  <si>
    <t>Hagemeier</t>
  </si>
  <si>
    <t>Maximilian</t>
  </si>
  <si>
    <t>Halbmayr</t>
  </si>
  <si>
    <t>Franz</t>
  </si>
  <si>
    <t>001-0009</t>
  </si>
  <si>
    <t>Hane</t>
  </si>
  <si>
    <t>Margarete</t>
  </si>
  <si>
    <t>Hanselmann</t>
  </si>
  <si>
    <t>Uwe</t>
  </si>
  <si>
    <t>005-0006</t>
  </si>
  <si>
    <t>Hartmann</t>
  </si>
  <si>
    <t>Sascha</t>
  </si>
  <si>
    <t>Hartwich</t>
  </si>
  <si>
    <t>Amadeus</t>
  </si>
  <si>
    <t>009-0019</t>
  </si>
  <si>
    <t>Harzenetter</t>
  </si>
  <si>
    <t>Horst</t>
  </si>
  <si>
    <t>003-0015</t>
  </si>
  <si>
    <t>Hase</t>
  </si>
  <si>
    <t>Torben</t>
  </si>
  <si>
    <t>003-0002</t>
  </si>
  <si>
    <t>Stephan</t>
  </si>
  <si>
    <t>Romina</t>
  </si>
  <si>
    <t>008-0003</t>
  </si>
  <si>
    <t>Haselsteiner</t>
  </si>
  <si>
    <t>009-0011</t>
  </si>
  <si>
    <t>Hassler</t>
  </si>
  <si>
    <t>Heimlich</t>
  </si>
  <si>
    <t>Frank</t>
  </si>
  <si>
    <t>008-0002</t>
  </si>
  <si>
    <t>Heiß</t>
  </si>
  <si>
    <t>005-0001</t>
  </si>
  <si>
    <t>Helmers</t>
  </si>
  <si>
    <t>Burkhard</t>
  </si>
  <si>
    <t>010-0012</t>
  </si>
  <si>
    <t>Hofmann</t>
  </si>
  <si>
    <t>Albert</t>
  </si>
  <si>
    <t>008-0006</t>
  </si>
  <si>
    <t>Otto</t>
  </si>
  <si>
    <t>Clarissa</t>
  </si>
  <si>
    <t>Höllersberger</t>
  </si>
  <si>
    <t>Johann</t>
  </si>
  <si>
    <t>Maria</t>
  </si>
  <si>
    <t>010-0013</t>
  </si>
  <si>
    <t>Höpfer</t>
  </si>
  <si>
    <t>Siegfried</t>
  </si>
  <si>
    <t>Iwers</t>
  </si>
  <si>
    <t>SGGS</t>
  </si>
  <si>
    <t>Izquierdo</t>
  </si>
  <si>
    <t>Gonzalo</t>
  </si>
  <si>
    <t>Jesina</t>
  </si>
  <si>
    <t>Arnold</t>
  </si>
  <si>
    <t>009-0012</t>
  </si>
  <si>
    <t>Jungmeier</t>
  </si>
  <si>
    <t>009-0013</t>
  </si>
  <si>
    <t>Kahlert</t>
  </si>
  <si>
    <t>Ronny</t>
  </si>
  <si>
    <t>009-0028</t>
  </si>
  <si>
    <t>Kainer</t>
  </si>
  <si>
    <t>Lumir</t>
  </si>
  <si>
    <t>002-0019</t>
  </si>
  <si>
    <t>Karcher</t>
  </si>
  <si>
    <t>Dirk</t>
  </si>
  <si>
    <t>002-0020</t>
  </si>
  <si>
    <t>Lisa</t>
  </si>
  <si>
    <t>001-0018</t>
  </si>
  <si>
    <t>Kathöfer</t>
  </si>
  <si>
    <t>Dietmar</t>
  </si>
  <si>
    <t>001-0019</t>
  </si>
  <si>
    <t>Mario</t>
  </si>
  <si>
    <t>009-0030</t>
  </si>
  <si>
    <t>Keil</t>
  </si>
  <si>
    <t>Hans Jürgen</t>
  </si>
  <si>
    <t>010-0002</t>
  </si>
  <si>
    <t>Kindler</t>
  </si>
  <si>
    <t>Wilhelm</t>
  </si>
  <si>
    <t>Klapperich</t>
  </si>
  <si>
    <t>003-0003</t>
  </si>
  <si>
    <t>Kleiber</t>
  </si>
  <si>
    <t>003-0017</t>
  </si>
  <si>
    <t>Josephine</t>
  </si>
  <si>
    <t>003-0012</t>
  </si>
  <si>
    <t>Sabine</t>
  </si>
  <si>
    <t>Klein</t>
  </si>
  <si>
    <t>Albrecht</t>
  </si>
  <si>
    <t>004-0016</t>
  </si>
  <si>
    <t>Kohler</t>
  </si>
  <si>
    <t>004-0017</t>
  </si>
  <si>
    <t>Viktoria</t>
  </si>
  <si>
    <t>003-0004</t>
  </si>
  <si>
    <t>Kramer</t>
  </si>
  <si>
    <t>Ulrich</t>
  </si>
  <si>
    <t>004-0018</t>
  </si>
  <si>
    <t>Kreuzahler</t>
  </si>
  <si>
    <t>Marc</t>
  </si>
  <si>
    <t>004-0019</t>
  </si>
  <si>
    <t>Kriese</t>
  </si>
  <si>
    <t>011-0005</t>
  </si>
  <si>
    <t>Krüll</t>
  </si>
  <si>
    <t>Kurth</t>
  </si>
  <si>
    <t>Kückmann</t>
  </si>
  <si>
    <t>010-0006</t>
  </si>
  <si>
    <t>Kümmel</t>
  </si>
  <si>
    <t>Lange</t>
  </si>
  <si>
    <t>Sven</t>
  </si>
  <si>
    <t>004-0020</t>
  </si>
  <si>
    <t>Lau</t>
  </si>
  <si>
    <t>Siegbert</t>
  </si>
  <si>
    <t>008-0005</t>
  </si>
  <si>
    <t>Lehner</t>
  </si>
  <si>
    <t>Christoph</t>
  </si>
  <si>
    <t>005-0003</t>
  </si>
  <si>
    <t>Leifholz</t>
  </si>
  <si>
    <t>Marcel</t>
  </si>
  <si>
    <t>005-0002</t>
  </si>
  <si>
    <t>Maurice</t>
  </si>
  <si>
    <t>003-0014</t>
  </si>
  <si>
    <t>Loga</t>
  </si>
  <si>
    <t>003-0016</t>
  </si>
  <si>
    <t>012-0005</t>
  </si>
  <si>
    <t>Lösch</t>
  </si>
  <si>
    <t>Guido</t>
  </si>
  <si>
    <t>001-0016</t>
  </si>
  <si>
    <t>Lucas</t>
  </si>
  <si>
    <t>Bodo</t>
  </si>
  <si>
    <t>001-0015</t>
  </si>
  <si>
    <t>Ute</t>
  </si>
  <si>
    <t>006-0001</t>
  </si>
  <si>
    <t>Lührs</t>
  </si>
  <si>
    <t>Jan</t>
  </si>
  <si>
    <t>004-0021</t>
  </si>
  <si>
    <t>Lütte</t>
  </si>
  <si>
    <t>Hans-Peter</t>
  </si>
  <si>
    <t>Manukan</t>
  </si>
  <si>
    <t>Rainer</t>
  </si>
  <si>
    <t>011-0006</t>
  </si>
  <si>
    <t>Massholder</t>
  </si>
  <si>
    <t>009-0026</t>
  </si>
  <si>
    <t>Meier</t>
  </si>
  <si>
    <t>Ramona</t>
  </si>
  <si>
    <t>009-0027</t>
  </si>
  <si>
    <t>Ludwig</t>
  </si>
  <si>
    <t>Meiwes</t>
  </si>
  <si>
    <t>001-0007</t>
  </si>
  <si>
    <t>Stefanie</t>
  </si>
  <si>
    <t>Franz-Josef</t>
  </si>
  <si>
    <t>Andre</t>
  </si>
  <si>
    <t>004-0022</t>
  </si>
  <si>
    <t>Mierdel</t>
  </si>
  <si>
    <t>Nadine</t>
  </si>
  <si>
    <t>004-0023</t>
  </si>
  <si>
    <t>004-0025</t>
  </si>
  <si>
    <t>Mittag</t>
  </si>
  <si>
    <t>004-0024</t>
  </si>
  <si>
    <t>Angela</t>
  </si>
  <si>
    <t>Mosandl</t>
  </si>
  <si>
    <t>Herbert</t>
  </si>
  <si>
    <t>009-0015</t>
  </si>
  <si>
    <t>Nagel</t>
  </si>
  <si>
    <t>Gertrud</t>
  </si>
  <si>
    <t>009-0014</t>
  </si>
  <si>
    <t>Gerhard</t>
  </si>
  <si>
    <t>Neumann</t>
  </si>
  <si>
    <t>0013-002</t>
  </si>
  <si>
    <t>004-0026</t>
  </si>
  <si>
    <t>Tobias</t>
  </si>
  <si>
    <t>002-0016</t>
  </si>
  <si>
    <t>Neumeier</t>
  </si>
  <si>
    <t>010-0010</t>
  </si>
  <si>
    <t>Niebler</t>
  </si>
  <si>
    <t>Anja</t>
  </si>
  <si>
    <t>003-0005</t>
  </si>
  <si>
    <t>Otte</t>
  </si>
  <si>
    <t>003-0013</t>
  </si>
  <si>
    <t>Bettina</t>
  </si>
  <si>
    <t>Öttl</t>
  </si>
  <si>
    <t>Veronika</t>
  </si>
  <si>
    <t>JuW</t>
  </si>
  <si>
    <t>Jonas</t>
  </si>
  <si>
    <t>001-0002</t>
  </si>
  <si>
    <t>Peitz</t>
  </si>
  <si>
    <t>Norbert</t>
  </si>
  <si>
    <t>009-0001</t>
  </si>
  <si>
    <t>Ralf</t>
  </si>
  <si>
    <t>008-0001</t>
  </si>
  <si>
    <t>Peterseil</t>
  </si>
  <si>
    <t>004-0027</t>
  </si>
  <si>
    <t>Phillip</t>
  </si>
  <si>
    <t>Reinhard</t>
  </si>
  <si>
    <t>010-0011</t>
  </si>
  <si>
    <t>Philippin-Picherer</t>
  </si>
  <si>
    <t>004-0028</t>
  </si>
  <si>
    <t>Pilz</t>
  </si>
  <si>
    <t>Reiner</t>
  </si>
  <si>
    <t>001-0011</t>
  </si>
  <si>
    <t>Polischuk</t>
  </si>
  <si>
    <t>Petra</t>
  </si>
  <si>
    <t>012-0009</t>
  </si>
  <si>
    <t>Preyer</t>
  </si>
  <si>
    <t>004-0029</t>
  </si>
  <si>
    <t>Prinz</t>
  </si>
  <si>
    <t>Adelheid</t>
  </si>
  <si>
    <t>012-0001</t>
  </si>
  <si>
    <t>Pütz</t>
  </si>
  <si>
    <t>007-0005</t>
  </si>
  <si>
    <t>Rabuza</t>
  </si>
  <si>
    <t>Reddig</t>
  </si>
  <si>
    <t>Heidi</t>
  </si>
  <si>
    <t>Regett</t>
  </si>
  <si>
    <t>001-0001</t>
  </si>
  <si>
    <t>Berthold</t>
  </si>
  <si>
    <t>001-0003</t>
  </si>
  <si>
    <t>Hildegard</t>
  </si>
  <si>
    <t>001-0013</t>
  </si>
  <si>
    <t>Reiche</t>
  </si>
  <si>
    <t>Arnd</t>
  </si>
  <si>
    <t>Reinecke</t>
  </si>
  <si>
    <t>Ellen</t>
  </si>
  <si>
    <t>Gudrun</t>
  </si>
  <si>
    <t>003-0006</t>
  </si>
  <si>
    <t>Reuter</t>
  </si>
  <si>
    <t>009-0023</t>
  </si>
  <si>
    <t>Elisabeth</t>
  </si>
  <si>
    <t>009-0022</t>
  </si>
  <si>
    <t>Dieter</t>
  </si>
  <si>
    <t>001-0006</t>
  </si>
  <si>
    <t>Rheinheimer</t>
  </si>
  <si>
    <t>Bernhard</t>
  </si>
  <si>
    <t>002-0010</t>
  </si>
  <si>
    <t>Rosin</t>
  </si>
  <si>
    <t>Karl</t>
  </si>
  <si>
    <t>011-0002</t>
  </si>
  <si>
    <t>Runkel</t>
  </si>
  <si>
    <t>003-0007</t>
  </si>
  <si>
    <t>Sander</t>
  </si>
  <si>
    <t>Tim</t>
  </si>
  <si>
    <t>003-0008</t>
  </si>
  <si>
    <t>001-0017</t>
  </si>
  <si>
    <t>Sasse</t>
  </si>
  <si>
    <t>Anni</t>
  </si>
  <si>
    <t>Schadewitz</t>
  </si>
  <si>
    <t>Bernd</t>
  </si>
  <si>
    <t>Schaftschek</t>
  </si>
  <si>
    <t>Schauer</t>
  </si>
  <si>
    <t>Anita</t>
  </si>
  <si>
    <t>008-0004</t>
  </si>
  <si>
    <t>Scheuch</t>
  </si>
  <si>
    <t>Schiffer</t>
  </si>
  <si>
    <t>010-0009</t>
  </si>
  <si>
    <t>Schmidt</t>
  </si>
  <si>
    <t>Roland</t>
  </si>
  <si>
    <t>Silke</t>
  </si>
  <si>
    <t>Schneider</t>
  </si>
  <si>
    <t>Rudolf</t>
  </si>
  <si>
    <t>003-0010</t>
  </si>
  <si>
    <t>Schramm</t>
  </si>
  <si>
    <t>003-0009</t>
  </si>
  <si>
    <t>Daniela</t>
  </si>
  <si>
    <t>004-0031</t>
  </si>
  <si>
    <t>Schratt</t>
  </si>
  <si>
    <t>004-0030</t>
  </si>
  <si>
    <t>Michael sen.</t>
  </si>
  <si>
    <t>Schroeder</t>
  </si>
  <si>
    <t>011-0001</t>
  </si>
  <si>
    <t>Schweizerhof</t>
  </si>
  <si>
    <t>006-0002</t>
  </si>
  <si>
    <t>Seemann</t>
  </si>
  <si>
    <t>004-0032</t>
  </si>
  <si>
    <t>Senf</t>
  </si>
  <si>
    <t>004-0033</t>
  </si>
  <si>
    <t>Beate</t>
  </si>
  <si>
    <t>001-0010</t>
  </si>
  <si>
    <t>Settertobulte</t>
  </si>
  <si>
    <t>Alexander</t>
  </si>
  <si>
    <t>007-0007</t>
  </si>
  <si>
    <t>Simak</t>
  </si>
  <si>
    <t>Erwin</t>
  </si>
  <si>
    <t>002-0013</t>
  </si>
  <si>
    <t>Söllner</t>
  </si>
  <si>
    <t>Hans</t>
  </si>
  <si>
    <t>Spieker</t>
  </si>
  <si>
    <t>003-0011</t>
  </si>
  <si>
    <t>Steinbeck</t>
  </si>
  <si>
    <t>010-0005</t>
  </si>
  <si>
    <t>Stirner</t>
  </si>
  <si>
    <t>Jochen</t>
  </si>
  <si>
    <t>006-0003</t>
  </si>
  <si>
    <t>Stobbe</t>
  </si>
  <si>
    <t>Horst-Dieter</t>
  </si>
  <si>
    <t>011-0003</t>
  </si>
  <si>
    <t>Stöber</t>
  </si>
  <si>
    <t>006-0004</t>
  </si>
  <si>
    <t>Stöcken</t>
  </si>
  <si>
    <t>006-0005</t>
  </si>
  <si>
    <t>Stoltz</t>
  </si>
  <si>
    <t>Rabea</t>
  </si>
  <si>
    <t>Stüker</t>
  </si>
  <si>
    <t>002-0008</t>
  </si>
  <si>
    <t>Streuber</t>
  </si>
  <si>
    <t>Strobl</t>
  </si>
  <si>
    <t>009-0018</t>
  </si>
  <si>
    <t>Hermann</t>
  </si>
  <si>
    <t>Thomsen</t>
  </si>
  <si>
    <t>006-0006</t>
  </si>
  <si>
    <t>Hendrik</t>
  </si>
  <si>
    <t>006-0007</t>
  </si>
  <si>
    <t>Frithjof</t>
  </si>
  <si>
    <t>002-0012</t>
  </si>
  <si>
    <t>Tittes</t>
  </si>
  <si>
    <t>Ralph</t>
  </si>
  <si>
    <t>007-0003</t>
  </si>
  <si>
    <t>Traunmüller</t>
  </si>
  <si>
    <t>Andrea</t>
  </si>
  <si>
    <t>Hw</t>
  </si>
  <si>
    <t>007-0001</t>
  </si>
  <si>
    <t>Rudolf sen.</t>
  </si>
  <si>
    <t>007-0002</t>
  </si>
  <si>
    <t>Luise</t>
  </si>
  <si>
    <t>007-0004</t>
  </si>
  <si>
    <t>007-0006</t>
  </si>
  <si>
    <t>Rudolf jun.</t>
  </si>
  <si>
    <t>002-0009</t>
  </si>
  <si>
    <t>Waffler</t>
  </si>
  <si>
    <t>Warwas</t>
  </si>
  <si>
    <t>Sören</t>
  </si>
  <si>
    <t>Weber</t>
  </si>
  <si>
    <t>Jean-Pierre</t>
  </si>
  <si>
    <t>Wemme</t>
  </si>
  <si>
    <t>Wingen</t>
  </si>
  <si>
    <t>009-0024</t>
  </si>
  <si>
    <t>Wojtek</t>
  </si>
  <si>
    <t>009-0025</t>
  </si>
  <si>
    <t>Wolf</t>
  </si>
  <si>
    <t>Christiane</t>
  </si>
  <si>
    <t>005-0005</t>
  </si>
  <si>
    <t>Zaigler</t>
  </si>
  <si>
    <t>Brunhilde</t>
  </si>
  <si>
    <t>001-0012</t>
  </si>
  <si>
    <t>Zehles</t>
  </si>
  <si>
    <t>001-0014</t>
  </si>
  <si>
    <t>010-0001</t>
  </si>
  <si>
    <t>Ziegler</t>
  </si>
  <si>
    <t>Mirjam</t>
  </si>
  <si>
    <t>Zierke</t>
  </si>
  <si>
    <t>Kai-Uwe</t>
  </si>
  <si>
    <t>004-0034</t>
  </si>
  <si>
    <t>Zill</t>
  </si>
  <si>
    <t>Catherine</t>
  </si>
  <si>
    <t>009-0016</t>
  </si>
  <si>
    <t>Ziolko</t>
  </si>
  <si>
    <t>004-0035</t>
  </si>
  <si>
    <t>Zodel</t>
  </si>
  <si>
    <t>Lizenz-Nr</t>
  </si>
  <si>
    <t>1. Spieltag</t>
  </si>
  <si>
    <t>3. Spieltag</t>
  </si>
  <si>
    <t>2. Spieltag</t>
  </si>
  <si>
    <t>4. Spieltag</t>
  </si>
  <si>
    <t>5. Spieltag</t>
  </si>
  <si>
    <t>SGC Iserloy</t>
  </si>
  <si>
    <t>Westenholz</t>
  </si>
  <si>
    <t>Garms, Michael</t>
  </si>
  <si>
    <t>Helmers, Burkhard</t>
  </si>
  <si>
    <t>Sasse, Olaf</t>
  </si>
  <si>
    <t>Vajes, Frank</t>
  </si>
  <si>
    <t>Wolf, Martina</t>
  </si>
  <si>
    <t>Wolf, Stephan</t>
  </si>
  <si>
    <t>1. SGC Essen 2010</t>
  </si>
  <si>
    <t>SGC Harz</t>
  </si>
  <si>
    <t>1. SGC Westenholz</t>
  </si>
  <si>
    <t>Lösch, Guido</t>
  </si>
  <si>
    <t>Lösch, Marion</t>
  </si>
  <si>
    <t>Pütz, Sascha</t>
  </si>
  <si>
    <t>Grimmelt, Detlev</t>
  </si>
  <si>
    <t>Heeb, Martin</t>
  </si>
  <si>
    <t>Siepmann, Thomas</t>
  </si>
  <si>
    <t>Stöber, Christian</t>
  </si>
  <si>
    <t>Wewel, Andreas</t>
  </si>
  <si>
    <t>Schweizerhof, Frank</t>
  </si>
  <si>
    <t>Erdbories, Jürgen</t>
  </si>
  <si>
    <t>Hane, Margret</t>
  </si>
  <si>
    <t>Polischuk, Petra</t>
  </si>
  <si>
    <t>Sasse, Anni</t>
  </si>
  <si>
    <t>Sträter, Martin</t>
  </si>
  <si>
    <t>Zehles, Petra</t>
  </si>
  <si>
    <t>Zehles, Ralf</t>
  </si>
  <si>
    <t>Hase, Stephan</t>
  </si>
  <si>
    <t>Hennig, Manfred</t>
  </si>
  <si>
    <t>Kramer, Ulrich</t>
  </si>
  <si>
    <t>Loga, Sabine</t>
  </si>
  <si>
    <t>Otte, Frank</t>
  </si>
  <si>
    <t>Schramm, Tobias</t>
  </si>
  <si>
    <t>Schramm, Horst</t>
  </si>
  <si>
    <t>Gentile, Vincenzo</t>
  </si>
  <si>
    <t>Bankmann, Peter</t>
  </si>
  <si>
    <t>Hirsch, Wolfgang</t>
  </si>
  <si>
    <t>Meiwes, Stefanie</t>
  </si>
  <si>
    <t>Lucas, Bodo</t>
  </si>
  <si>
    <t>Settertobulte, Alex.</t>
  </si>
  <si>
    <t>Duhme, Oliver</t>
  </si>
  <si>
    <t>Stüker, Johannes</t>
  </si>
  <si>
    <t>Duhme, Heike</t>
  </si>
  <si>
    <t>Jerig, Sebastian</t>
  </si>
  <si>
    <t>Lucas, Ute</t>
  </si>
  <si>
    <t>Hase, Christian</t>
  </si>
  <si>
    <t>Kleiber, Sabine</t>
  </si>
  <si>
    <t>Meiwes, Marcel</t>
  </si>
  <si>
    <t>Sander, Dieter</t>
  </si>
  <si>
    <t>Buritz, Konrad</t>
  </si>
  <si>
    <t>Buritz, Anne</t>
  </si>
  <si>
    <t>Schlieper, Agnes</t>
  </si>
  <si>
    <t>Kleiber, Martin</t>
  </si>
  <si>
    <t>Bankmann, Annika</t>
  </si>
  <si>
    <t>Luce, Renate</t>
  </si>
  <si>
    <t>Thomas, Till</t>
  </si>
  <si>
    <t>Luce, Hans-Dieter</t>
  </si>
  <si>
    <t>Küper, Tom</t>
  </si>
  <si>
    <t xml:space="preserve">Verein </t>
  </si>
  <si>
    <t>Auswertung für Einzelpreis (mind. 4 Teilnahmen)</t>
  </si>
  <si>
    <t>Summe</t>
  </si>
  <si>
    <t>Gesamtsumme</t>
  </si>
  <si>
    <t>abzgl. Streich-
ergebnis</t>
  </si>
  <si>
    <t>Reinecke, Uwe</t>
  </si>
  <si>
    <t>Zierke, Kay</t>
  </si>
  <si>
    <t>Duhme, Timo</t>
  </si>
  <si>
    <t>Schiedsrichter</t>
  </si>
  <si>
    <t>Platzierung</t>
  </si>
  <si>
    <t>Zahlen &amp; Fakten</t>
  </si>
  <si>
    <t>Liga-Stand 
nach Spieltag 1</t>
  </si>
  <si>
    <t>Liga-Stand 
nach Spieltag 2</t>
  </si>
  <si>
    <t>Liga-Stand 
nach Spieltag 3</t>
  </si>
  <si>
    <t>Liga-Stand 
nach Spieltag 4</t>
  </si>
  <si>
    <t>6. Spieltag</t>
  </si>
  <si>
    <t>7. Spieltag</t>
  </si>
  <si>
    <t>Schwansen</t>
  </si>
  <si>
    <t>Liga-Stand nach Spieltag 6</t>
  </si>
  <si>
    <t>Liga-Stand nach Spieltag 5</t>
  </si>
  <si>
    <t>Schröder, Josef</t>
  </si>
  <si>
    <t>SGG Schwansen</t>
  </si>
  <si>
    <t>Duhme, Jacqueline</t>
  </si>
  <si>
    <t>Hase, Torben</t>
  </si>
  <si>
    <t>Kleiber, Josy</t>
  </si>
  <si>
    <t>Barton, Martin</t>
  </si>
  <si>
    <t>1. SGC Hamburg</t>
  </si>
  <si>
    <t>Hiesener, Matthias</t>
  </si>
  <si>
    <t>Neumann, Daniel</t>
  </si>
  <si>
    <t>Neumann, Nicole</t>
  </si>
  <si>
    <t>Ramrath, Stephan</t>
  </si>
  <si>
    <t>Uschmann, Marc</t>
  </si>
  <si>
    <t>Thomsen, Matthias</t>
  </si>
  <si>
    <t>Hirsch, Ingrid</t>
  </si>
  <si>
    <t>Bruhn, Holger</t>
  </si>
  <si>
    <t>Hirsch, Klaus-Dieter</t>
  </si>
  <si>
    <t>Stobbe, Horst-Dieter</t>
  </si>
  <si>
    <t>Stoltz, Karin</t>
  </si>
  <si>
    <t>Stoltz, Rabea</t>
  </si>
  <si>
    <t>Stoltz, Claus</t>
  </si>
  <si>
    <t>Stöcken, Stefan</t>
  </si>
  <si>
    <t>Thomsen, Frithjof</t>
  </si>
  <si>
    <t>Vetter, Harald</t>
  </si>
  <si>
    <t>Gärtner, Michael</t>
  </si>
  <si>
    <t>Röpke, Romina</t>
  </si>
  <si>
    <t>Goldenbaum, Rene</t>
  </si>
  <si>
    <t>aktive Spieler</t>
  </si>
  <si>
    <t>Wolhardt, Michael</t>
  </si>
  <si>
    <t>Felderhoff, Arndt</t>
  </si>
  <si>
    <t>Teilnahme</t>
  </si>
  <si>
    <t>keine</t>
  </si>
  <si>
    <t>Sachs, Stefan</t>
  </si>
  <si>
    <t xml:space="preserve">Hamburg </t>
  </si>
  <si>
    <t>Baudisch, Thorsten</t>
  </si>
  <si>
    <t>Hane, Margarete</t>
  </si>
  <si>
    <t>Settertobulte, A.</t>
  </si>
  <si>
    <t>ja</t>
  </si>
  <si>
    <t>Einzelliste</t>
  </si>
  <si>
    <t>abzgl. Streich-
ergebnisse</t>
  </si>
  <si>
    <t>Kinder und Hoffnungsträger</t>
  </si>
  <si>
    <t>Ritosek, Johann</t>
  </si>
  <si>
    <t>Flesken, Oliver</t>
  </si>
  <si>
    <t>Ritosek,  Johann</t>
  </si>
  <si>
    <t>Liga-Stand nach Spieltag 7</t>
  </si>
  <si>
    <t>Pütz, Joel</t>
  </si>
  <si>
    <t>Uschmann, Mark</t>
  </si>
  <si>
    <t>Medag, Lars</t>
  </si>
  <si>
    <t>Anzahl Liga-Spieler</t>
  </si>
  <si>
    <t>Anzahl Jugend</t>
  </si>
  <si>
    <t>bester Durchschnitt
Spieler</t>
  </si>
  <si>
    <t>teilgen. Liga-Tage</t>
  </si>
  <si>
    <t>größte Beteiligung / Spieltag</t>
  </si>
  <si>
    <t>kleinste tatsächl. Beteiligung/Spieltag</t>
  </si>
  <si>
    <t>bester Durchschnitt
Spieltag  / Spielort</t>
  </si>
  <si>
    <t>schlechtester Durchschnitt /Spielort</t>
  </si>
  <si>
    <t>Ausfalltage / 
Spieltag</t>
  </si>
  <si>
    <t>Beste Spieler</t>
  </si>
  <si>
    <t>Beste Spielerinnen</t>
  </si>
  <si>
    <t>Die Streichergebnisse sind ausgegraut und die Farben entsprechen in etwa den Vereinsfarben. In den Einzelergebnissen sind die Spieler jeweils in der Clubfarbe dargestellt.</t>
  </si>
  <si>
    <t>Böckelmann, Stephan</t>
  </si>
  <si>
    <t>Friese, Udo</t>
  </si>
  <si>
    <t xml:space="preserve">Harz </t>
  </si>
  <si>
    <t>Karcher, Dirk</t>
  </si>
  <si>
    <t>Karcher, Lisa</t>
  </si>
  <si>
    <t>Stöcken, Manfred</t>
  </si>
  <si>
    <t>Ahrens, Sigrun</t>
  </si>
  <si>
    <t>Wedekind, Mechthild</t>
  </si>
  <si>
    <t>SGC  Harz</t>
  </si>
  <si>
    <t>Achtung: gewertet werden die 4 besten Ergebnisse. Spieltage ohne Ergebnis werden übergangsweise mit 108 Schlägen gerechnet, am Ende werden die beiden schlechtesten Ergebnisse gestrichen.</t>
  </si>
  <si>
    <t>Leppelt, Karl-Heinz</t>
  </si>
  <si>
    <t>Reitz, Joachim</t>
  </si>
  <si>
    <r>
      <t xml:space="preserve">Streichergebnis, gewertet werden die besten 4 Ergebnisse. </t>
    </r>
    <r>
      <rPr>
        <i/>
        <sz val="11"/>
        <color indexed="55"/>
        <rFont val="Calibri"/>
        <family val="2"/>
      </rPr>
      <t>108: ohne Teilnahme</t>
    </r>
  </si>
  <si>
    <t>Stüker, Linda</t>
  </si>
  <si>
    <t>Hartwich, Andreas</t>
  </si>
  <si>
    <t>Meiwes, Steffi</t>
  </si>
  <si>
    <t>Fetting, Thomas</t>
  </si>
  <si>
    <t>*</t>
  </si>
  <si>
    <t>Kalinich, Thomas</t>
  </si>
  <si>
    <t>Thomas, Nicole</t>
  </si>
  <si>
    <t>Bundesliga Nord 2015</t>
  </si>
  <si>
    <t>29./30.08.</t>
  </si>
  <si>
    <t>12./13.09.</t>
  </si>
  <si>
    <t>Platzhalter</t>
  </si>
  <si>
    <t>Anzahl 
Spieler</t>
  </si>
  <si>
    <t>Mensinga, Andreas</t>
  </si>
  <si>
    <t>Stephan, Rüdiger</t>
  </si>
  <si>
    <t>Wedekind, Markus</t>
  </si>
  <si>
    <t>Hakenes, Günter</t>
  </si>
  <si>
    <t>Burgdorf, Katrin</t>
  </si>
  <si>
    <t>Ahrens, Helmut</t>
  </si>
  <si>
    <t>Steenblock, Torge</t>
  </si>
  <si>
    <t>Marquardt, Berndt-Dieter</t>
  </si>
  <si>
    <t>Winter, Petra</t>
  </si>
  <si>
    <t>Leinbaum, Christian</t>
  </si>
  <si>
    <t>Borgemehn, Frank</t>
  </si>
  <si>
    <t>Borgemehn, Tristan</t>
  </si>
  <si>
    <t>1. SGC Westenh.</t>
  </si>
  <si>
    <t>M.+S. Wolf</t>
  </si>
  <si>
    <t>Jacobsen, Sigrid</t>
  </si>
  <si>
    <t>Szepanski, Klaus</t>
  </si>
  <si>
    <t>Johanndress, Jürgen</t>
  </si>
  <si>
    <t>Johandress, Jürgen</t>
  </si>
  <si>
    <t>Garms, Louisa</t>
  </si>
  <si>
    <t>S. Wolf</t>
  </si>
  <si>
    <t>1. SG Westenh.</t>
  </si>
  <si>
    <t>1. SGC Essen</t>
  </si>
  <si>
    <t>Hundt, Britta</t>
  </si>
  <si>
    <t>Hundt, Stefan</t>
  </si>
  <si>
    <t>Boettcher, Marcel</t>
  </si>
  <si>
    <t>Wrozyna, Meik</t>
  </si>
  <si>
    <t>F. Schweizerhof</t>
  </si>
  <si>
    <t>(Louisa Garms mit Tee, keine Bundesliga)</t>
  </si>
  <si>
    <t>Simmet, Nicole</t>
  </si>
  <si>
    <t>Salomé, Sascha</t>
  </si>
  <si>
    <t xml:space="preserve">Salomé, Sascha </t>
  </si>
  <si>
    <t>6
Hamburg</t>
  </si>
  <si>
    <t>2
Essen</t>
  </si>
  <si>
    <t>4
Essen</t>
  </si>
  <si>
    <t>5
Schwansen</t>
  </si>
  <si>
    <t>8
W'holz/Essen</t>
  </si>
  <si>
    <t>13
Iserloy</t>
  </si>
  <si>
    <t>23
Westenholz</t>
  </si>
  <si>
    <t>26
Essen</t>
  </si>
  <si>
    <t>17
Schwansen</t>
  </si>
  <si>
    <t>8
Iserloy</t>
  </si>
  <si>
    <t>89,88
Iserloy</t>
  </si>
  <si>
    <t>80,63
Hamburg</t>
  </si>
  <si>
    <t>93,67
Schwansen</t>
  </si>
  <si>
    <t>74,4
Schwansen</t>
  </si>
  <si>
    <t>84,42
Iserloy</t>
  </si>
  <si>
    <t>83,95
Iserloy</t>
  </si>
  <si>
    <t>97,08
Iserloy</t>
  </si>
  <si>
    <t>86,53
Schwansen</t>
  </si>
  <si>
    <t>Sander, Frank</t>
  </si>
  <si>
    <t>76,00
Hamburg</t>
  </si>
  <si>
    <t>L. Medag
76,00</t>
  </si>
  <si>
    <t>86,25
Schwansen</t>
  </si>
  <si>
    <t>Nienaber, Stefani</t>
  </si>
  <si>
    <t>Senkbeil, Klaus</t>
  </si>
  <si>
    <t>S. Stöcken</t>
  </si>
  <si>
    <t>F.+D. Sander</t>
  </si>
  <si>
    <t>Gesamtschläge</t>
  </si>
  <si>
    <t>Ergebnis</t>
  </si>
  <si>
    <t>2. SGC Hamburg</t>
  </si>
  <si>
    <t>S. Pütz
S. Wolf
78</t>
  </si>
  <si>
    <t>M. Hane
67,00</t>
  </si>
  <si>
    <t>S. Sachs
66,33</t>
  </si>
  <si>
    <t xml:space="preserve">M. Kleiber
71,75 </t>
  </si>
  <si>
    <t>F. Thomsen/ T.Steenblock
78,20</t>
  </si>
  <si>
    <t>74,91
Harz</t>
  </si>
  <si>
    <t>76,71 
Harz</t>
  </si>
  <si>
    <t>6
Harz/Schwansen</t>
  </si>
  <si>
    <t>18
Harz</t>
  </si>
  <si>
    <t>Frank Schweizerhof, 276</t>
  </si>
  <si>
    <t>Stephan Hase, 284</t>
  </si>
  <si>
    <t>Toben Hase, 285</t>
  </si>
  <si>
    <t>Margarete Hane, 264</t>
  </si>
  <si>
    <t>Anne Buritz, 303</t>
  </si>
  <si>
    <t>Rabea Stoltz, 303</t>
  </si>
  <si>
    <t>Bester Jugendlicher</t>
  </si>
  <si>
    <t>Tristan Borgemehn, 379</t>
  </si>
  <si>
    <t>Timo Duhme, 406</t>
  </si>
  <si>
    <t>Joel Pütz, 408</t>
  </si>
  <si>
    <t>Beste Jugendliche</t>
  </si>
  <si>
    <t>Louisa Garms, 526</t>
  </si>
  <si>
    <t>Linda Stüker, 428</t>
  </si>
  <si>
    <t>Jacqueline Duhme, 356</t>
  </si>
  <si>
    <t>nach Stechen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</si>
</sst>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  <numFmt numFmtId="169" formatCode="#,##0.00&quot; €&quot;"/>
  </numFmts>
  <fonts count="64">
    <font>
      <sz val="11"/>
      <color indexed="8"/>
      <name val="Calibri"/>
      <family val="2"/>
    </font>
    <font>
      <sz val="14"/>
      <name val="Century Gothic"/>
      <family val="2"/>
    </font>
    <font>
      <sz val="14"/>
      <color indexed="8"/>
      <name val="Century Gothic"/>
      <family val="2"/>
    </font>
    <font>
      <b/>
      <sz val="7"/>
      <color indexed="63"/>
      <name val="Arial"/>
      <family val="2"/>
    </font>
    <font>
      <b/>
      <sz val="12"/>
      <color indexed="63"/>
      <name val="Arial"/>
      <family val="2"/>
    </font>
    <font>
      <sz val="7"/>
      <color indexed="63"/>
      <name val="Arial"/>
      <family val="2"/>
    </font>
    <font>
      <sz val="12"/>
      <color indexed="8"/>
      <name val="Century Gothic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i/>
      <sz val="12"/>
      <color indexed="8"/>
      <name val="Century Gothic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55"/>
      <name val="Calibri"/>
      <family val="2"/>
    </font>
    <font>
      <sz val="28"/>
      <color indexed="8"/>
      <name val="Century Gothic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b/>
      <sz val="28"/>
      <color indexed="8"/>
      <name val="Arial"/>
      <family val="2"/>
    </font>
    <font>
      <sz val="28"/>
      <color indexed="8"/>
      <name val="Arial"/>
      <family val="2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i/>
      <sz val="12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entury Gothic"/>
      <family val="2"/>
    </font>
    <font>
      <b/>
      <sz val="14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4"/>
      <color indexed="10"/>
      <name val="Arial"/>
      <family val="2"/>
    </font>
    <font>
      <b/>
      <sz val="12"/>
      <color indexed="18"/>
      <name val="Arial"/>
      <family val="2"/>
    </font>
    <font>
      <b/>
      <sz val="18"/>
      <name val="Arial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i/>
      <sz val="11"/>
      <color indexed="55"/>
      <name val="Calibri"/>
      <family val="2"/>
    </font>
    <font>
      <b/>
      <sz val="11"/>
      <color indexed="23"/>
      <name val="Calibri"/>
      <family val="2"/>
    </font>
    <font>
      <b/>
      <sz val="11"/>
      <name val="Calibri"/>
      <family val="2"/>
    </font>
    <font>
      <i/>
      <sz val="11"/>
      <color indexed="9"/>
      <name val="Calibri"/>
      <family val="2"/>
    </font>
    <font>
      <b/>
      <i/>
      <sz val="11"/>
      <color indexed="9"/>
      <name val="Calibri"/>
      <family val="2"/>
    </font>
    <font>
      <i/>
      <sz val="14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3"/>
        <bgColor indexed="64"/>
      </patternFill>
    </fill>
  </fills>
  <borders count="4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0" borderId="2" applyNumberFormat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7" borderId="2" applyNumberFormat="0" applyAlignment="0" applyProtection="0"/>
    <xf numFmtId="0" fontId="7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29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23" borderId="9" applyNumberFormat="0" applyAlignment="0" applyProtection="0"/>
  </cellStyleXfs>
  <cellXfs count="3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16" fontId="5" fillId="0" borderId="0" xfId="0" applyNumberFormat="1" applyFont="1" applyAlignment="1">
      <alignment vertical="top" wrapText="1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2" fontId="18" fillId="0" borderId="13" xfId="0" applyNumberFormat="1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2" fontId="18" fillId="0" borderId="17" xfId="0" applyNumberFormat="1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23" fillId="0" borderId="0" xfId="0" applyFont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/>
    </xf>
    <xf numFmtId="0" fontId="20" fillId="0" borderId="18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4" fontId="20" fillId="0" borderId="19" xfId="0" applyNumberFormat="1" applyFont="1" applyBorder="1" applyAlignment="1">
      <alignment horizontal="center" vertical="center"/>
    </xf>
    <xf numFmtId="14" fontId="20" fillId="0" borderId="16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3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wrapText="1"/>
    </xf>
    <xf numFmtId="0" fontId="26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0" fillId="0" borderId="20" xfId="0" applyFont="1" applyBorder="1" applyAlignment="1">
      <alignment/>
    </xf>
    <xf numFmtId="0" fontId="18" fillId="0" borderId="0" xfId="0" applyFont="1" applyFill="1" applyBorder="1" applyAlignment="1">
      <alignment/>
    </xf>
    <xf numFmtId="0" fontId="22" fillId="0" borderId="16" xfId="0" applyFont="1" applyBorder="1" applyAlignment="1">
      <alignment horizontal="center"/>
    </xf>
    <xf numFmtId="0" fontId="21" fillId="0" borderId="0" xfId="0" applyFont="1" applyFill="1" applyBorder="1" applyAlignment="1">
      <alignment/>
    </xf>
    <xf numFmtId="0" fontId="20" fillId="0" borderId="0" xfId="0" applyFont="1" applyAlignment="1">
      <alignment horizontal="center"/>
    </xf>
    <xf numFmtId="0" fontId="31" fillId="0" borderId="0" xfId="0" applyFont="1" applyBorder="1" applyAlignment="1">
      <alignment horizontal="center"/>
    </xf>
    <xf numFmtId="0" fontId="32" fillId="0" borderId="20" xfId="0" applyFont="1" applyBorder="1" applyAlignment="1">
      <alignment/>
    </xf>
    <xf numFmtId="2" fontId="32" fillId="0" borderId="0" xfId="0" applyNumberFormat="1" applyFont="1" applyBorder="1" applyAlignment="1">
      <alignment horizontal="center"/>
    </xf>
    <xf numFmtId="2" fontId="32" fillId="0" borderId="17" xfId="0" applyNumberFormat="1" applyFont="1" applyBorder="1" applyAlignment="1">
      <alignment horizontal="center"/>
    </xf>
    <xf numFmtId="0" fontId="32" fillId="0" borderId="14" xfId="0" applyFont="1" applyBorder="1" applyAlignment="1">
      <alignment/>
    </xf>
    <xf numFmtId="0" fontId="32" fillId="0" borderId="15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33" fillId="0" borderId="15" xfId="0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11" xfId="0" applyFont="1" applyFill="1" applyBorder="1" applyAlignment="1">
      <alignment/>
    </xf>
    <xf numFmtId="0" fontId="31" fillId="0" borderId="1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9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Border="1" applyAlignment="1">
      <alignment/>
    </xf>
    <xf numFmtId="0" fontId="26" fillId="24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14" fillId="10" borderId="10" xfId="0" applyFont="1" applyFill="1" applyBorder="1" applyAlignment="1">
      <alignment/>
    </xf>
    <xf numFmtId="0" fontId="0" fillId="10" borderId="10" xfId="0" applyFill="1" applyBorder="1" applyAlignment="1">
      <alignment/>
    </xf>
    <xf numFmtId="0" fontId="18" fillId="0" borderId="2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" fontId="18" fillId="0" borderId="17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0" fillId="0" borderId="10" xfId="0" applyFont="1" applyBorder="1" applyAlignment="1">
      <alignment wrapText="1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0" fillId="0" borderId="10" xfId="0" applyFont="1" applyBorder="1" applyAlignment="1">
      <alignment horizontal="center" wrapText="1"/>
    </xf>
    <xf numFmtId="0" fontId="19" fillId="10" borderId="10" xfId="0" applyFont="1" applyFill="1" applyBorder="1" applyAlignment="1">
      <alignment/>
    </xf>
    <xf numFmtId="0" fontId="19" fillId="0" borderId="10" xfId="0" applyFont="1" applyBorder="1" applyAlignment="1">
      <alignment wrapText="1"/>
    </xf>
    <xf numFmtId="0" fontId="31" fillId="0" borderId="0" xfId="0" applyFont="1" applyFill="1" applyBorder="1" applyAlignment="1">
      <alignment horizontal="center"/>
    </xf>
    <xf numFmtId="0" fontId="19" fillId="17" borderId="10" xfId="0" applyFont="1" applyFill="1" applyBorder="1" applyAlignment="1">
      <alignment/>
    </xf>
    <xf numFmtId="0" fontId="32" fillId="0" borderId="20" xfId="0" applyFont="1" applyFill="1" applyBorder="1" applyAlignment="1">
      <alignment/>
    </xf>
    <xf numFmtId="0" fontId="31" fillId="0" borderId="17" xfId="0" applyFont="1" applyBorder="1" applyAlignment="1">
      <alignment horizontal="center"/>
    </xf>
    <xf numFmtId="0" fontId="18" fillId="0" borderId="11" xfId="0" applyFont="1" applyBorder="1" applyAlignment="1">
      <alignment/>
    </xf>
    <xf numFmtId="0" fontId="18" fillId="0" borderId="20" xfId="0" applyFont="1" applyBorder="1" applyAlignment="1">
      <alignment/>
    </xf>
    <xf numFmtId="0" fontId="18" fillId="0" borderId="20" xfId="0" applyFont="1" applyFill="1" applyBorder="1" applyAlignment="1">
      <alignment/>
    </xf>
    <xf numFmtId="0" fontId="18" fillId="24" borderId="20" xfId="0" applyFont="1" applyFill="1" applyBorder="1" applyAlignment="1">
      <alignment/>
    </xf>
    <xf numFmtId="0" fontId="18" fillId="0" borderId="15" xfId="0" applyFont="1" applyBorder="1" applyAlignment="1">
      <alignment horizontal="center"/>
    </xf>
    <xf numFmtId="0" fontId="21" fillId="0" borderId="14" xfId="0" applyFont="1" applyBorder="1" applyAlignment="1">
      <alignment/>
    </xf>
    <xf numFmtId="0" fontId="21" fillId="0" borderId="20" xfId="0" applyFont="1" applyFill="1" applyBorder="1" applyAlignment="1">
      <alignment/>
    </xf>
    <xf numFmtId="0" fontId="18" fillId="0" borderId="14" xfId="0" applyFont="1" applyFill="1" applyBorder="1" applyAlignment="1">
      <alignment/>
    </xf>
    <xf numFmtId="0" fontId="14" fillId="17" borderId="10" xfId="0" applyFont="1" applyFill="1" applyBorder="1" applyAlignment="1">
      <alignment/>
    </xf>
    <xf numFmtId="0" fontId="0" fillId="17" borderId="10" xfId="0" applyFill="1" applyBorder="1" applyAlignment="1">
      <alignment/>
    </xf>
    <xf numFmtId="0" fontId="14" fillId="17" borderId="10" xfId="0" applyFont="1" applyFill="1" applyBorder="1" applyAlignment="1">
      <alignment/>
    </xf>
    <xf numFmtId="0" fontId="0" fillId="25" borderId="10" xfId="0" applyFill="1" applyBorder="1" applyAlignment="1">
      <alignment/>
    </xf>
    <xf numFmtId="0" fontId="14" fillId="25" borderId="10" xfId="0" applyFont="1" applyFill="1" applyBorder="1" applyAlignment="1">
      <alignment/>
    </xf>
    <xf numFmtId="0" fontId="14" fillId="25" borderId="10" xfId="0" applyFont="1" applyFill="1" applyBorder="1" applyAlignment="1">
      <alignment/>
    </xf>
    <xf numFmtId="0" fontId="19" fillId="25" borderId="10" xfId="0" applyFont="1" applyFill="1" applyBorder="1" applyAlignment="1">
      <alignment/>
    </xf>
    <xf numFmtId="0" fontId="0" fillId="19" borderId="10" xfId="0" applyFill="1" applyBorder="1" applyAlignment="1">
      <alignment/>
    </xf>
    <xf numFmtId="0" fontId="14" fillId="19" borderId="10" xfId="0" applyFont="1" applyFill="1" applyBorder="1" applyAlignment="1">
      <alignment/>
    </xf>
    <xf numFmtId="0" fontId="14" fillId="19" borderId="10" xfId="0" applyFont="1" applyFill="1" applyBorder="1" applyAlignment="1">
      <alignment/>
    </xf>
    <xf numFmtId="0" fontId="19" fillId="19" borderId="10" xfId="0" applyFont="1" applyFill="1" applyBorder="1" applyAlignment="1">
      <alignment/>
    </xf>
    <xf numFmtId="0" fontId="21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21" fillId="0" borderId="15" xfId="0" applyFont="1" applyFill="1" applyBorder="1" applyAlignment="1">
      <alignment horizontal="center"/>
    </xf>
    <xf numFmtId="0" fontId="33" fillId="0" borderId="15" xfId="0" applyFont="1" applyFill="1" applyBorder="1" applyAlignment="1">
      <alignment horizontal="center"/>
    </xf>
    <xf numFmtId="2" fontId="18" fillId="0" borderId="16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1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21" fillId="0" borderId="20" xfId="0" applyFont="1" applyFill="1" applyBorder="1" applyAlignment="1">
      <alignment horizontal="left"/>
    </xf>
    <xf numFmtId="0" fontId="19" fillId="26" borderId="10" xfId="0" applyFont="1" applyFill="1" applyBorder="1" applyAlignment="1">
      <alignment/>
    </xf>
    <xf numFmtId="0" fontId="14" fillId="26" borderId="10" xfId="0" applyFont="1" applyFill="1" applyBorder="1" applyAlignment="1">
      <alignment/>
    </xf>
    <xf numFmtId="0" fontId="0" fillId="26" borderId="10" xfId="0" applyFill="1" applyBorder="1" applyAlignment="1">
      <alignment/>
    </xf>
    <xf numFmtId="2" fontId="21" fillId="0" borderId="17" xfId="0" applyNumberFormat="1" applyFont="1" applyFill="1" applyBorder="1" applyAlignment="1">
      <alignment horizontal="center"/>
    </xf>
    <xf numFmtId="0" fontId="19" fillId="8" borderId="1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0" fontId="0" fillId="8" borderId="10" xfId="0" applyFill="1" applyBorder="1" applyAlignment="1">
      <alignment/>
    </xf>
    <xf numFmtId="0" fontId="14" fillId="8" borderId="10" xfId="0" applyFont="1" applyFill="1" applyBorder="1" applyAlignment="1">
      <alignment/>
    </xf>
    <xf numFmtId="0" fontId="21" fillId="0" borderId="14" xfId="0" applyFont="1" applyFill="1" applyBorder="1" applyAlignment="1">
      <alignment/>
    </xf>
    <xf numFmtId="0" fontId="24" fillId="0" borderId="0" xfId="0" applyFont="1" applyAlignment="1">
      <alignment horizontal="center"/>
    </xf>
    <xf numFmtId="0" fontId="28" fillId="0" borderId="0" xfId="0" applyFont="1" applyBorder="1" applyAlignment="1">
      <alignment wrapText="1"/>
    </xf>
    <xf numFmtId="0" fontId="53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31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/>
    </xf>
    <xf numFmtId="0" fontId="5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19" fillId="0" borderId="21" xfId="0" applyFont="1" applyFill="1" applyBorder="1" applyAlignment="1">
      <alignment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28" fillId="0" borderId="26" xfId="0" applyFont="1" applyFill="1" applyBorder="1" applyAlignment="1">
      <alignment wrapText="1"/>
    </xf>
    <xf numFmtId="0" fontId="28" fillId="0" borderId="27" xfId="0" applyFont="1" applyFill="1" applyBorder="1" applyAlignment="1">
      <alignment wrapText="1"/>
    </xf>
    <xf numFmtId="0" fontId="9" fillId="0" borderId="21" xfId="0" applyFont="1" applyFill="1" applyBorder="1" applyAlignment="1">
      <alignment wrapText="1"/>
    </xf>
    <xf numFmtId="0" fontId="31" fillId="0" borderId="21" xfId="0" applyFont="1" applyFill="1" applyBorder="1" applyAlignment="1">
      <alignment wrapText="1"/>
    </xf>
    <xf numFmtId="0" fontId="31" fillId="0" borderId="27" xfId="0" applyFont="1" applyFill="1" applyBorder="1" applyAlignment="1">
      <alignment wrapText="1"/>
    </xf>
    <xf numFmtId="0" fontId="52" fillId="0" borderId="26" xfId="0" applyFont="1" applyFill="1" applyBorder="1" applyAlignment="1">
      <alignment wrapText="1"/>
    </xf>
    <xf numFmtId="0" fontId="54" fillId="0" borderId="0" xfId="0" applyFont="1" applyAlignment="1">
      <alignment/>
    </xf>
    <xf numFmtId="0" fontId="50" fillId="25" borderId="10" xfId="0" applyFont="1" applyFill="1" applyBorder="1" applyAlignment="1">
      <alignment horizontal="center" vertical="center"/>
    </xf>
    <xf numFmtId="0" fontId="50" fillId="19" borderId="10" xfId="0" applyFont="1" applyFill="1" applyBorder="1" applyAlignment="1">
      <alignment horizontal="center" vertical="center"/>
    </xf>
    <xf numFmtId="0" fontId="50" fillId="10" borderId="10" xfId="0" applyFont="1" applyFill="1" applyBorder="1" applyAlignment="1">
      <alignment horizontal="center" vertical="center"/>
    </xf>
    <xf numFmtId="0" fontId="50" fillId="17" borderId="10" xfId="0" applyFont="1" applyFill="1" applyBorder="1" applyAlignment="1">
      <alignment horizontal="center" vertical="center"/>
    </xf>
    <xf numFmtId="0" fontId="50" fillId="8" borderId="10" xfId="0" applyFont="1" applyFill="1" applyBorder="1" applyAlignment="1">
      <alignment horizontal="center" vertical="center"/>
    </xf>
    <xf numFmtId="0" fontId="50" fillId="26" borderId="10" xfId="0" applyFont="1" applyFill="1" applyBorder="1" applyAlignment="1">
      <alignment horizontal="center" vertical="center"/>
    </xf>
    <xf numFmtId="0" fontId="50" fillId="25" borderId="10" xfId="0" applyFont="1" applyFill="1" applyBorder="1" applyAlignment="1">
      <alignment vertical="center"/>
    </xf>
    <xf numFmtId="0" fontId="19" fillId="19" borderId="10" xfId="0" applyFont="1" applyFill="1" applyBorder="1" applyAlignment="1">
      <alignment vertical="center"/>
    </xf>
    <xf numFmtId="0" fontId="19" fillId="10" borderId="10" xfId="0" applyFont="1" applyFill="1" applyBorder="1" applyAlignment="1">
      <alignment vertical="center"/>
    </xf>
    <xf numFmtId="0" fontId="19" fillId="17" borderId="10" xfId="0" applyFont="1" applyFill="1" applyBorder="1" applyAlignment="1">
      <alignment vertical="center"/>
    </xf>
    <xf numFmtId="0" fontId="19" fillId="8" borderId="10" xfId="0" applyFont="1" applyFill="1" applyBorder="1" applyAlignment="1">
      <alignment vertical="center"/>
    </xf>
    <xf numFmtId="0" fontId="19" fillId="26" borderId="10" xfId="0" applyFont="1" applyFill="1" applyBorder="1" applyAlignment="1">
      <alignment vertical="center"/>
    </xf>
    <xf numFmtId="0" fontId="19" fillId="25" borderId="28" xfId="0" applyFont="1" applyFill="1" applyBorder="1" applyAlignment="1">
      <alignment horizontal="center" vertical="center"/>
    </xf>
    <xf numFmtId="0" fontId="19" fillId="19" borderId="28" xfId="0" applyFont="1" applyFill="1" applyBorder="1" applyAlignment="1">
      <alignment horizontal="center" vertical="center"/>
    </xf>
    <xf numFmtId="0" fontId="19" fillId="17" borderId="28" xfId="0" applyFont="1" applyFill="1" applyBorder="1" applyAlignment="1">
      <alignment horizontal="center" vertical="center"/>
    </xf>
    <xf numFmtId="0" fontId="19" fillId="8" borderId="28" xfId="0" applyFont="1" applyFill="1" applyBorder="1" applyAlignment="1">
      <alignment horizontal="center" vertical="center"/>
    </xf>
    <xf numFmtId="0" fontId="19" fillId="26" borderId="17" xfId="0" applyFont="1" applyFill="1" applyBorder="1" applyAlignment="1">
      <alignment horizontal="center" vertical="center"/>
    </xf>
    <xf numFmtId="0" fontId="19" fillId="10" borderId="17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/>
    </xf>
    <xf numFmtId="0" fontId="29" fillId="0" borderId="22" xfId="0" applyFont="1" applyFill="1" applyBorder="1" applyAlignment="1">
      <alignment/>
    </xf>
    <xf numFmtId="0" fontId="26" fillId="0" borderId="30" xfId="0" applyFont="1" applyFill="1" applyBorder="1" applyAlignment="1">
      <alignment/>
    </xf>
    <xf numFmtId="0" fontId="26" fillId="0" borderId="31" xfId="0" applyFont="1" applyFill="1" applyBorder="1" applyAlignment="1">
      <alignment/>
    </xf>
    <xf numFmtId="0" fontId="29" fillId="0" borderId="30" xfId="0" applyFont="1" applyFill="1" applyBorder="1" applyAlignment="1">
      <alignment/>
    </xf>
    <xf numFmtId="0" fontId="29" fillId="0" borderId="23" xfId="0" applyFont="1" applyFill="1" applyBorder="1" applyAlignment="1">
      <alignment/>
    </xf>
    <xf numFmtId="0" fontId="26" fillId="0" borderId="12" xfId="0" applyFont="1" applyFill="1" applyBorder="1" applyAlignment="1">
      <alignment/>
    </xf>
    <xf numFmtId="0" fontId="26" fillId="0" borderId="32" xfId="0" applyFont="1" applyFill="1" applyBorder="1" applyAlignment="1">
      <alignment/>
    </xf>
    <xf numFmtId="0" fontId="29" fillId="0" borderId="24" xfId="0" applyFont="1" applyFill="1" applyBorder="1" applyAlignment="1">
      <alignment/>
    </xf>
    <xf numFmtId="0" fontId="26" fillId="0" borderId="33" xfId="0" applyFont="1" applyFill="1" applyBorder="1" applyAlignment="1">
      <alignment/>
    </xf>
    <xf numFmtId="0" fontId="26" fillId="0" borderId="34" xfId="0" applyFont="1" applyFill="1" applyBorder="1" applyAlignment="1">
      <alignment/>
    </xf>
    <xf numFmtId="0" fontId="29" fillId="0" borderId="25" xfId="0" applyFont="1" applyFill="1" applyBorder="1" applyAlignment="1">
      <alignment/>
    </xf>
    <xf numFmtId="0" fontId="31" fillId="0" borderId="21" xfId="0" applyFont="1" applyFill="1" applyBorder="1" applyAlignment="1">
      <alignment/>
    </xf>
    <xf numFmtId="0" fontId="52" fillId="0" borderId="26" xfId="0" applyFont="1" applyFill="1" applyBorder="1" applyAlignment="1">
      <alignment horizontal="center"/>
    </xf>
    <xf numFmtId="0" fontId="52" fillId="0" borderId="35" xfId="0" applyFont="1" applyFill="1" applyBorder="1" applyAlignment="1">
      <alignment horizontal="center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 horizontal="center" wrapText="1"/>
    </xf>
    <xf numFmtId="2" fontId="20" fillId="0" borderId="0" xfId="0" applyNumberFormat="1" applyFont="1" applyBorder="1" applyAlignment="1">
      <alignment horizontal="center"/>
    </xf>
    <xf numFmtId="2" fontId="20" fillId="0" borderId="0" xfId="0" applyNumberFormat="1" applyFont="1" applyBorder="1" applyAlignment="1">
      <alignment horizontal="center" wrapText="1"/>
    </xf>
    <xf numFmtId="0" fontId="31" fillId="0" borderId="36" xfId="0" applyFont="1" applyFill="1" applyBorder="1" applyAlignment="1">
      <alignment horizontal="center"/>
    </xf>
    <xf numFmtId="0" fontId="31" fillId="0" borderId="37" xfId="0" applyFont="1" applyFill="1" applyBorder="1" applyAlignment="1">
      <alignment/>
    </xf>
    <xf numFmtId="0" fontId="31" fillId="0" borderId="38" xfId="0" applyFont="1" applyFill="1" applyBorder="1" applyAlignment="1">
      <alignment horizontal="center"/>
    </xf>
    <xf numFmtId="0" fontId="14" fillId="1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26" fillId="0" borderId="39" xfId="0" applyFont="1" applyFill="1" applyBorder="1" applyAlignment="1">
      <alignment/>
    </xf>
    <xf numFmtId="0" fontId="31" fillId="0" borderId="40" xfId="0" applyFont="1" applyFill="1" applyBorder="1" applyAlignment="1">
      <alignment/>
    </xf>
    <xf numFmtId="0" fontId="31" fillId="0" borderId="41" xfId="0" applyFont="1" applyFill="1" applyBorder="1" applyAlignment="1">
      <alignment horizontal="center"/>
    </xf>
    <xf numFmtId="0" fontId="52" fillId="0" borderId="39" xfId="0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56" fillId="19" borderId="10" xfId="0" applyFont="1" applyFill="1" applyBorder="1" applyAlignment="1">
      <alignment/>
    </xf>
    <xf numFmtId="0" fontId="57" fillId="19" borderId="10" xfId="0" applyFont="1" applyFill="1" applyBorder="1" applyAlignment="1">
      <alignment/>
    </xf>
    <xf numFmtId="0" fontId="56" fillId="17" borderId="10" xfId="0" applyFont="1" applyFill="1" applyBorder="1" applyAlignment="1">
      <alignment/>
    </xf>
    <xf numFmtId="0" fontId="57" fillId="10" borderId="10" xfId="0" applyFont="1" applyFill="1" applyBorder="1" applyAlignment="1">
      <alignment/>
    </xf>
    <xf numFmtId="0" fontId="0" fillId="19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18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14" fillId="8" borderId="10" xfId="0" applyFont="1" applyFill="1" applyBorder="1" applyAlignment="1">
      <alignment wrapText="1"/>
    </xf>
    <xf numFmtId="0" fontId="13" fillId="0" borderId="0" xfId="0" applyFont="1" applyFill="1" applyAlignment="1">
      <alignment/>
    </xf>
    <xf numFmtId="0" fontId="16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0" fontId="59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60" fillId="0" borderId="10" xfId="0" applyFont="1" applyBorder="1" applyAlignment="1">
      <alignment/>
    </xf>
    <xf numFmtId="0" fontId="61" fillId="17" borderId="10" xfId="0" applyFont="1" applyFill="1" applyBorder="1" applyAlignment="1">
      <alignment/>
    </xf>
    <xf numFmtId="0" fontId="61" fillId="17" borderId="10" xfId="0" applyFont="1" applyFill="1" applyBorder="1" applyAlignment="1">
      <alignment/>
    </xf>
    <xf numFmtId="0" fontId="35" fillId="19" borderId="10" xfId="0" applyFont="1" applyFill="1" applyBorder="1" applyAlignment="1">
      <alignment/>
    </xf>
    <xf numFmtId="0" fontId="61" fillId="19" borderId="10" xfId="0" applyFont="1" applyFill="1" applyBorder="1" applyAlignment="1">
      <alignment/>
    </xf>
    <xf numFmtId="0" fontId="61" fillId="8" borderId="10" xfId="0" applyFont="1" applyFill="1" applyBorder="1" applyAlignment="1">
      <alignment/>
    </xf>
    <xf numFmtId="0" fontId="61" fillId="26" borderId="10" xfId="0" applyFont="1" applyFill="1" applyBorder="1" applyAlignment="1">
      <alignment/>
    </xf>
    <xf numFmtId="0" fontId="61" fillId="10" borderId="10" xfId="0" applyFont="1" applyFill="1" applyBorder="1" applyAlignment="1">
      <alignment/>
    </xf>
    <xf numFmtId="0" fontId="61" fillId="19" borderId="10" xfId="0" applyFont="1" applyFill="1" applyBorder="1" applyAlignment="1">
      <alignment/>
    </xf>
    <xf numFmtId="0" fontId="61" fillId="25" borderId="10" xfId="0" applyFont="1" applyFill="1" applyBorder="1" applyAlignment="1">
      <alignment/>
    </xf>
    <xf numFmtId="0" fontId="61" fillId="10" borderId="10" xfId="0" applyFont="1" applyFill="1" applyBorder="1" applyAlignment="1">
      <alignment/>
    </xf>
    <xf numFmtId="0" fontId="61" fillId="25" borderId="10" xfId="0" applyFont="1" applyFill="1" applyBorder="1" applyAlignment="1">
      <alignment/>
    </xf>
    <xf numFmtId="0" fontId="61" fillId="8" borderId="10" xfId="0" applyFont="1" applyFill="1" applyBorder="1" applyAlignment="1">
      <alignment/>
    </xf>
    <xf numFmtId="0" fontId="7" fillId="0" borderId="19" xfId="0" applyFont="1" applyBorder="1" applyAlignment="1">
      <alignment/>
    </xf>
    <xf numFmtId="0" fontId="16" fillId="0" borderId="19" xfId="0" applyFont="1" applyFill="1" applyBorder="1" applyAlignment="1">
      <alignment wrapText="1"/>
    </xf>
    <xf numFmtId="0" fontId="7" fillId="0" borderId="19" xfId="0" applyFont="1" applyFill="1" applyBorder="1" applyAlignment="1">
      <alignment/>
    </xf>
    <xf numFmtId="0" fontId="60" fillId="0" borderId="19" xfId="0" applyFont="1" applyBorder="1" applyAlignment="1">
      <alignment/>
    </xf>
    <xf numFmtId="0" fontId="61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1" fillId="0" borderId="0" xfId="0" applyFont="1" applyFill="1" applyBorder="1" applyAlignment="1">
      <alignment/>
    </xf>
    <xf numFmtId="0" fontId="56" fillId="0" borderId="0" xfId="0" applyFont="1" applyFill="1" applyBorder="1" applyAlignment="1">
      <alignment/>
    </xf>
    <xf numFmtId="0" fontId="33" fillId="0" borderId="12" xfId="0" applyFont="1" applyFill="1" applyBorder="1" applyAlignment="1">
      <alignment horizontal="center"/>
    </xf>
    <xf numFmtId="0" fontId="55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/>
    </xf>
    <xf numFmtId="0" fontId="26" fillId="0" borderId="0" xfId="0" applyFont="1" applyFill="1" applyAlignment="1">
      <alignment/>
    </xf>
    <xf numFmtId="0" fontId="19" fillId="27" borderId="10" xfId="0" applyFont="1" applyFill="1" applyBorder="1" applyAlignment="1">
      <alignment vertical="center" wrapText="1"/>
    </xf>
    <xf numFmtId="0" fontId="50" fillId="27" borderId="10" xfId="0" applyFont="1" applyFill="1" applyBorder="1" applyAlignment="1">
      <alignment horizontal="center" vertical="center"/>
    </xf>
    <xf numFmtId="0" fontId="21" fillId="27" borderId="12" xfId="0" applyFont="1" applyFill="1" applyBorder="1" applyAlignment="1">
      <alignment horizontal="center"/>
    </xf>
    <xf numFmtId="0" fontId="18" fillId="27" borderId="12" xfId="0" applyFont="1" applyFill="1" applyBorder="1" applyAlignment="1">
      <alignment horizontal="center"/>
    </xf>
    <xf numFmtId="2" fontId="18" fillId="27" borderId="13" xfId="0" applyNumberFormat="1" applyFont="1" applyFill="1" applyBorder="1" applyAlignment="1">
      <alignment horizontal="center"/>
    </xf>
    <xf numFmtId="0" fontId="21" fillId="27" borderId="0" xfId="0" applyFont="1" applyFill="1" applyBorder="1" applyAlignment="1">
      <alignment horizontal="center"/>
    </xf>
    <xf numFmtId="0" fontId="33" fillId="27" borderId="0" xfId="0" applyFont="1" applyFill="1" applyBorder="1" applyAlignment="1">
      <alignment horizontal="center"/>
    </xf>
    <xf numFmtId="0" fontId="18" fillId="27" borderId="0" xfId="0" applyFont="1" applyFill="1" applyBorder="1" applyAlignment="1">
      <alignment horizontal="center"/>
    </xf>
    <xf numFmtId="2" fontId="18" fillId="27" borderId="17" xfId="0" applyNumberFormat="1" applyFont="1" applyFill="1" applyBorder="1" applyAlignment="1">
      <alignment horizontal="center"/>
    </xf>
    <xf numFmtId="0" fontId="21" fillId="27" borderId="0" xfId="0" applyFont="1" applyFill="1" applyBorder="1" applyAlignment="1">
      <alignment/>
    </xf>
    <xf numFmtId="0" fontId="21" fillId="27" borderId="15" xfId="0" applyFont="1" applyFill="1" applyBorder="1" applyAlignment="1">
      <alignment/>
    </xf>
    <xf numFmtId="0" fontId="33" fillId="27" borderId="15" xfId="0" applyFont="1" applyFill="1" applyBorder="1" applyAlignment="1">
      <alignment horizontal="center"/>
    </xf>
    <xf numFmtId="0" fontId="21" fillId="27" borderId="15" xfId="0" applyFont="1" applyFill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2" fontId="18" fillId="27" borderId="16" xfId="0" applyNumberFormat="1" applyFont="1" applyFill="1" applyBorder="1" applyAlignment="1">
      <alignment horizontal="center"/>
    </xf>
    <xf numFmtId="0" fontId="61" fillId="8" borderId="18" xfId="0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6" fillId="0" borderId="0" xfId="0" applyFont="1" applyBorder="1" applyAlignment="1">
      <alignment horizontal="center"/>
    </xf>
    <xf numFmtId="0" fontId="2" fillId="0" borderId="15" xfId="0" applyFont="1" applyBorder="1" applyAlignment="1">
      <alignment/>
    </xf>
    <xf numFmtId="2" fontId="18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1" fillId="24" borderId="0" xfId="0" applyFont="1" applyFill="1" applyBorder="1" applyAlignment="1">
      <alignment/>
    </xf>
    <xf numFmtId="0" fontId="32" fillId="0" borderId="16" xfId="0" applyFont="1" applyBorder="1" applyAlignment="1">
      <alignment horizontal="center"/>
    </xf>
    <xf numFmtId="0" fontId="62" fillId="19" borderId="10" xfId="0" applyFont="1" applyFill="1" applyBorder="1" applyAlignment="1">
      <alignment/>
    </xf>
    <xf numFmtId="0" fontId="61" fillId="19" borderId="18" xfId="0" applyFont="1" applyFill="1" applyBorder="1" applyAlignment="1">
      <alignment/>
    </xf>
    <xf numFmtId="0" fontId="61" fillId="26" borderId="1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50" fillId="27" borderId="10" xfId="0" applyFont="1" applyFill="1" applyBorder="1" applyAlignment="1">
      <alignment vertical="center" wrapText="1"/>
    </xf>
    <xf numFmtId="0" fontId="22" fillId="0" borderId="20" xfId="0" applyFont="1" applyFill="1" applyBorder="1" applyAlignment="1">
      <alignment/>
    </xf>
    <xf numFmtId="0" fontId="63" fillId="0" borderId="10" xfId="0" applyFont="1" applyBorder="1" applyAlignment="1">
      <alignment horizontal="center" wrapText="1"/>
    </xf>
    <xf numFmtId="0" fontId="14" fillId="26" borderId="18" xfId="0" applyFont="1" applyFill="1" applyBorder="1" applyAlignment="1">
      <alignment/>
    </xf>
    <xf numFmtId="0" fontId="20" fillId="0" borderId="1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19" fillId="0" borderId="18" xfId="0" applyFont="1" applyBorder="1" applyAlignment="1">
      <alignment vertical="center"/>
    </xf>
    <xf numFmtId="0" fontId="19" fillId="0" borderId="28" xfId="0" applyFont="1" applyBorder="1" applyAlignment="1">
      <alignment vertical="center"/>
    </xf>
    <xf numFmtId="0" fontId="19" fillId="0" borderId="19" xfId="0" applyFont="1" applyBorder="1" applyAlignment="1">
      <alignment vertical="center"/>
    </xf>
    <xf numFmtId="0" fontId="19" fillId="0" borderId="1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25" borderId="0" xfId="0" applyFont="1" applyFill="1" applyAlignment="1">
      <alignment horizontal="center"/>
    </xf>
    <xf numFmtId="0" fontId="19" fillId="27" borderId="0" xfId="0" applyFont="1" applyFill="1" applyAlignment="1">
      <alignment horizontal="center"/>
    </xf>
    <xf numFmtId="0" fontId="19" fillId="19" borderId="0" xfId="0" applyFont="1" applyFill="1" applyAlignment="1">
      <alignment horizontal="center"/>
    </xf>
    <xf numFmtId="0" fontId="19" fillId="17" borderId="0" xfId="0" applyFont="1" applyFill="1" applyAlignment="1">
      <alignment horizontal="center"/>
    </xf>
    <xf numFmtId="0" fontId="19" fillId="26" borderId="0" xfId="0" applyFont="1" applyFill="1" applyAlignment="1">
      <alignment horizontal="center"/>
    </xf>
    <xf numFmtId="0" fontId="19" fillId="8" borderId="0" xfId="0" applyFont="1" applyFill="1" applyAlignment="1">
      <alignment horizontal="center"/>
    </xf>
    <xf numFmtId="0" fontId="19" fillId="10" borderId="0" xfId="0" applyFont="1" applyFill="1" applyAlignment="1">
      <alignment horizontal="center"/>
    </xf>
    <xf numFmtId="0" fontId="0" fillId="10" borderId="18" xfId="0" applyFill="1" applyBorder="1" applyAlignment="1">
      <alignment/>
    </xf>
    <xf numFmtId="0" fontId="14" fillId="10" borderId="18" xfId="0" applyFont="1" applyFill="1" applyBorder="1" applyAlignment="1">
      <alignment/>
    </xf>
    <xf numFmtId="0" fontId="61" fillId="10" borderId="18" xfId="0" applyFont="1" applyFill="1" applyBorder="1" applyAlignment="1">
      <alignment/>
    </xf>
    <xf numFmtId="0" fontId="14" fillId="19" borderId="18" xfId="0" applyFont="1" applyFill="1" applyBorder="1" applyAlignment="1">
      <alignment/>
    </xf>
    <xf numFmtId="0" fontId="61" fillId="19" borderId="18" xfId="0" applyFont="1" applyFill="1" applyBorder="1" applyAlignment="1">
      <alignment/>
    </xf>
    <xf numFmtId="0" fontId="59" fillId="0" borderId="18" xfId="0" applyFont="1" applyFill="1" applyBorder="1" applyAlignment="1">
      <alignment/>
    </xf>
    <xf numFmtId="0" fontId="61" fillId="17" borderId="18" xfId="0" applyFont="1" applyFill="1" applyBorder="1" applyAlignment="1">
      <alignment/>
    </xf>
    <xf numFmtId="0" fontId="14" fillId="10" borderId="18" xfId="0" applyFont="1" applyFill="1" applyBorder="1" applyAlignment="1">
      <alignment/>
    </xf>
    <xf numFmtId="0" fontId="61" fillId="10" borderId="18" xfId="0" applyFont="1" applyFill="1" applyBorder="1" applyAlignment="1">
      <alignment/>
    </xf>
    <xf numFmtId="0" fontId="59" fillId="0" borderId="18" xfId="0" applyFont="1" applyFill="1" applyBorder="1" applyAlignment="1">
      <alignment wrapText="1"/>
    </xf>
    <xf numFmtId="2" fontId="20" fillId="0" borderId="10" xfId="0" applyNumberFormat="1" applyFont="1" applyFill="1" applyBorder="1" applyAlignment="1">
      <alignment horizont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zoomScale="75" zoomScaleNormal="75" zoomScalePageLayoutView="0" workbookViewId="0" topLeftCell="A1">
      <selection activeCell="L15" sqref="L15"/>
    </sheetView>
  </sheetViews>
  <sheetFormatPr defaultColWidth="11.57421875" defaultRowHeight="15"/>
  <cols>
    <col min="1" max="1" width="28.00390625" style="1" customWidth="1"/>
    <col min="2" max="2" width="16.8515625" style="1" customWidth="1"/>
    <col min="3" max="3" width="17.421875" style="1" customWidth="1"/>
    <col min="4" max="4" width="15.28125" style="1" customWidth="1"/>
    <col min="5" max="5" width="15.421875" style="1" customWidth="1"/>
    <col min="6" max="8" width="15.57421875" style="1" customWidth="1"/>
    <col min="9" max="9" width="21.7109375" style="1" bestFit="1" customWidth="1"/>
    <col min="10" max="10" width="13.28125" style="1" bestFit="1" customWidth="1"/>
    <col min="11" max="11" width="11.28125" style="1" customWidth="1"/>
    <col min="12" max="12" width="15.140625" style="1" bestFit="1" customWidth="1"/>
    <col min="13" max="16384" width="11.57421875" style="1" customWidth="1"/>
  </cols>
  <sheetData>
    <row r="1" spans="1:12" s="19" customFormat="1" ht="35.25">
      <c r="A1" s="296" t="s">
        <v>713</v>
      </c>
      <c r="B1" s="296"/>
      <c r="C1" s="296"/>
      <c r="D1" s="296"/>
      <c r="E1" s="296"/>
      <c r="F1" s="296"/>
      <c r="G1" s="296"/>
      <c r="H1" s="296"/>
      <c r="I1" s="296"/>
      <c r="J1" s="38"/>
      <c r="K1" s="38"/>
      <c r="L1" s="38"/>
    </row>
    <row r="2" spans="1:12" s="19" customFormat="1" ht="18" customHeight="1">
      <c r="A2" s="144"/>
      <c r="B2" s="144"/>
      <c r="C2" s="144"/>
      <c r="D2" s="144"/>
      <c r="E2" s="144"/>
      <c r="F2" s="144"/>
      <c r="G2" s="144"/>
      <c r="H2" s="144"/>
      <c r="I2" s="144"/>
      <c r="J2" s="38"/>
      <c r="K2" s="38"/>
      <c r="L2" s="38"/>
    </row>
    <row r="3" spans="1:12" ht="18">
      <c r="A3" s="166" t="s">
        <v>692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18">
      <c r="A4" s="166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8">
      <c r="A5" s="297" t="s">
        <v>9</v>
      </c>
      <c r="B5" s="39" t="s">
        <v>551</v>
      </c>
      <c r="C5" s="39" t="s">
        <v>553</v>
      </c>
      <c r="D5" s="39" t="s">
        <v>552</v>
      </c>
      <c r="E5" s="39" t="s">
        <v>554</v>
      </c>
      <c r="F5" s="39" t="s">
        <v>555</v>
      </c>
      <c r="G5" s="40" t="s">
        <v>629</v>
      </c>
      <c r="H5" s="40" t="s">
        <v>630</v>
      </c>
      <c r="I5" s="300" t="s">
        <v>1</v>
      </c>
      <c r="J5" s="20"/>
      <c r="K5" s="20"/>
      <c r="L5" s="20"/>
    </row>
    <row r="6" spans="1:12" ht="18">
      <c r="A6" s="298"/>
      <c r="B6" s="179" t="s">
        <v>165</v>
      </c>
      <c r="C6" s="180" t="s">
        <v>557</v>
      </c>
      <c r="D6" s="184" t="s">
        <v>136</v>
      </c>
      <c r="E6" s="181" t="s">
        <v>36</v>
      </c>
      <c r="F6" s="182" t="s">
        <v>631</v>
      </c>
      <c r="G6" s="183" t="s">
        <v>103</v>
      </c>
      <c r="H6" s="128" t="s">
        <v>716</v>
      </c>
      <c r="I6" s="301"/>
      <c r="J6" s="71"/>
      <c r="K6" s="20"/>
      <c r="L6" s="20"/>
    </row>
    <row r="7" spans="1:12" ht="18">
      <c r="A7" s="299"/>
      <c r="B7" s="41">
        <v>42105</v>
      </c>
      <c r="C7" s="41">
        <v>42126</v>
      </c>
      <c r="D7" s="41">
        <v>42162</v>
      </c>
      <c r="E7" s="41">
        <v>42203</v>
      </c>
      <c r="F7" s="41" t="s">
        <v>714</v>
      </c>
      <c r="G7" s="42" t="s">
        <v>715</v>
      </c>
      <c r="H7" s="42"/>
      <c r="I7" s="302"/>
      <c r="J7" s="71"/>
      <c r="K7" s="20"/>
      <c r="L7" s="20"/>
    </row>
    <row r="8" spans="1:12" s="3" customFormat="1" ht="39.75" customHeight="1">
      <c r="A8" s="173" t="s">
        <v>556</v>
      </c>
      <c r="B8" s="43">
        <f>'SGC Iserloy'!C24</f>
        <v>236</v>
      </c>
      <c r="C8" s="43">
        <f>'SGC Iserloy'!D24</f>
        <v>230</v>
      </c>
      <c r="D8" s="43">
        <f>'SGC Iserloy'!E24</f>
        <v>223</v>
      </c>
      <c r="E8" s="43">
        <f>'SGC Iserloy'!F24</f>
        <v>237</v>
      </c>
      <c r="F8" s="43">
        <f>'SGC Iserloy'!G24</f>
        <v>247</v>
      </c>
      <c r="G8" s="43">
        <f>'SGC Iserloy'!H24</f>
        <v>232</v>
      </c>
      <c r="H8" s="43">
        <f>'SGC Iserloy'!I24</f>
      </c>
      <c r="I8" s="167">
        <f>SUM(B8:H8)</f>
        <v>1405</v>
      </c>
      <c r="J8" s="79"/>
      <c r="K8" s="44"/>
      <c r="L8" s="44"/>
    </row>
    <row r="9" spans="1:16" s="3" customFormat="1" ht="39.75" customHeight="1">
      <c r="A9" s="174" t="s">
        <v>566</v>
      </c>
      <c r="B9" s="45">
        <f>'1. SGC Westenholz'!C$35</f>
        <v>221</v>
      </c>
      <c r="C9" s="45">
        <f>'1. SGC Westenholz'!D$35</f>
        <v>196</v>
      </c>
      <c r="D9" s="45">
        <f>'1. SGC Westenholz'!E$35</f>
        <v>205</v>
      </c>
      <c r="E9" s="45">
        <f>'1. SGC Westenholz'!F$35</f>
        <v>219</v>
      </c>
      <c r="F9" s="45">
        <f>'1. SGC Westenholz'!G$35</f>
        <v>215</v>
      </c>
      <c r="G9" s="45">
        <f>'1. SGC Westenholz'!H$35</f>
        <v>208</v>
      </c>
      <c r="H9" s="45">
        <f>'1. SGC Westenholz'!I$35</f>
      </c>
      <c r="I9" s="168">
        <f aca="true" t="shared" si="0" ref="I9:I14">SUM(B9:H9)</f>
        <v>1264</v>
      </c>
      <c r="J9" s="79"/>
      <c r="K9" s="44"/>
      <c r="L9" s="44"/>
      <c r="N9" s="153"/>
      <c r="O9" s="153"/>
      <c r="P9" s="153"/>
    </row>
    <row r="10" spans="1:16" s="3" customFormat="1" ht="39.75" customHeight="1">
      <c r="A10" s="175" t="s">
        <v>640</v>
      </c>
      <c r="B10" s="45">
        <f>'1. SGC Hamburg'!C18</f>
        <v>241</v>
      </c>
      <c r="C10" s="45">
        <f>'1. SGC Hamburg'!D18</f>
        <v>255</v>
      </c>
      <c r="D10" s="45">
        <f>'1. SGC Hamburg'!E18</f>
        <v>224</v>
      </c>
      <c r="E10" s="45">
        <f>'1. SGC Hamburg'!F18</f>
        <v>266</v>
      </c>
      <c r="F10" s="45">
        <f>'1. SGC Hamburg'!G18</f>
        <v>241</v>
      </c>
      <c r="G10" s="45">
        <f>'1. SGC Hamburg'!H18</f>
        <v>218</v>
      </c>
      <c r="H10" s="45"/>
      <c r="I10" s="169">
        <f t="shared" si="0"/>
        <v>1445</v>
      </c>
      <c r="J10" s="79"/>
      <c r="K10" s="44"/>
      <c r="L10" s="44"/>
      <c r="N10" s="153"/>
      <c r="O10" s="149"/>
      <c r="P10" s="150"/>
    </row>
    <row r="11" spans="1:16" s="3" customFormat="1" ht="39.75" customHeight="1">
      <c r="A11" s="261" t="s">
        <v>716</v>
      </c>
      <c r="B11" s="261">
        <f>Platzhalter!C24</f>
      </c>
      <c r="C11" s="261">
        <f>Platzhalter!D24</f>
      </c>
      <c r="D11" s="261">
        <f>Platzhalter!E24</f>
      </c>
      <c r="E11" s="291">
        <f>Platzhalter!F24</f>
      </c>
      <c r="F11" s="261">
        <f>Platzhalter!G24</f>
      </c>
      <c r="G11" s="261">
        <f>Platzhalter!H24</f>
      </c>
      <c r="H11" s="261">
        <f>Platzhalter!I24</f>
      </c>
      <c r="I11" s="262">
        <f t="shared" si="0"/>
        <v>0</v>
      </c>
      <c r="J11" s="79"/>
      <c r="K11" s="44"/>
      <c r="L11" s="44"/>
      <c r="N11" s="153"/>
      <c r="O11" s="151"/>
      <c r="P11" s="152"/>
    </row>
    <row r="12" spans="1:16" s="3" customFormat="1" ht="39.75" customHeight="1">
      <c r="A12" s="176" t="s">
        <v>564</v>
      </c>
      <c r="B12" s="43">
        <f>'1. SGC Essen 2010'!C37</f>
        <v>216</v>
      </c>
      <c r="C12" s="43">
        <f>'1. SGC Essen 2010'!D37</f>
        <v>220</v>
      </c>
      <c r="D12" s="43">
        <f>'1. SGC Essen 2010'!E37</f>
        <v>219</v>
      </c>
      <c r="E12" s="43">
        <f>'1. SGC Essen 2010'!F37</f>
        <v>207</v>
      </c>
      <c r="F12" s="43">
        <f>'1. SGC Essen 2010'!G37</f>
        <v>229</v>
      </c>
      <c r="G12" s="43">
        <f>'1. SGC Essen 2010'!H37</f>
        <v>198</v>
      </c>
      <c r="H12" s="43">
        <f>'1. SGC Essen 2010'!I37</f>
      </c>
      <c r="I12" s="170">
        <f t="shared" si="0"/>
        <v>1289</v>
      </c>
      <c r="J12" s="79"/>
      <c r="K12" s="44"/>
      <c r="L12" s="44"/>
      <c r="N12" s="153"/>
      <c r="O12" s="151"/>
      <c r="P12" s="152"/>
    </row>
    <row r="13" spans="1:16" s="3" customFormat="1" ht="39.75" customHeight="1">
      <c r="A13" s="177" t="s">
        <v>635</v>
      </c>
      <c r="B13" s="45">
        <f>'SGG Schwansen'!C26</f>
        <v>242</v>
      </c>
      <c r="C13" s="45">
        <f>'SGG Schwansen'!D26</f>
        <v>259</v>
      </c>
      <c r="D13" s="45">
        <f>'SGG Schwansen'!E26</f>
        <v>220</v>
      </c>
      <c r="E13" s="45">
        <f>'SGG Schwansen'!F26</f>
        <v>237</v>
      </c>
      <c r="F13" s="45">
        <f>'SGG Schwansen'!G26</f>
        <v>231</v>
      </c>
      <c r="G13" s="45">
        <f>'SGG Schwansen'!H26</f>
        <v>233</v>
      </c>
      <c r="H13" s="45">
        <f>'SGG Schwansen'!I26</f>
      </c>
      <c r="I13" s="171">
        <f t="shared" si="0"/>
        <v>1422</v>
      </c>
      <c r="J13" s="79"/>
      <c r="K13" s="44"/>
      <c r="L13" s="44"/>
      <c r="N13" s="153"/>
      <c r="O13" s="151"/>
      <c r="P13" s="152"/>
    </row>
    <row r="14" spans="1:16" s="3" customFormat="1" ht="39.75" customHeight="1">
      <c r="A14" s="178" t="s">
        <v>565</v>
      </c>
      <c r="B14" s="45">
        <f>'SGC Harz'!C29</f>
        <v>225</v>
      </c>
      <c r="C14" s="45">
        <f>'SGC Harz'!D29</f>
        <v>218</v>
      </c>
      <c r="D14" s="45">
        <f>'SGC Harz'!E29</f>
        <v>210</v>
      </c>
      <c r="E14" s="45">
        <f>'SGC Harz'!F29</f>
        <v>222</v>
      </c>
      <c r="F14" s="45">
        <f>'SGC Harz'!G29</f>
        <v>225</v>
      </c>
      <c r="G14" s="45">
        <f>'SGC Harz'!H29</f>
        <v>202</v>
      </c>
      <c r="H14" s="45">
        <f>'SGC Harz'!I29</f>
      </c>
      <c r="I14" s="172">
        <f t="shared" si="0"/>
        <v>1302</v>
      </c>
      <c r="J14" s="79"/>
      <c r="K14" s="44"/>
      <c r="L14" s="44"/>
      <c r="N14" s="153"/>
      <c r="O14" s="151"/>
      <c r="P14" s="152"/>
    </row>
    <row r="15" spans="1:16" ht="18">
      <c r="A15" s="148" t="s">
        <v>622</v>
      </c>
      <c r="B15" s="46" t="s">
        <v>731</v>
      </c>
      <c r="C15" s="47" t="s">
        <v>737</v>
      </c>
      <c r="D15" s="47" t="s">
        <v>737</v>
      </c>
      <c r="E15" s="46" t="s">
        <v>744</v>
      </c>
      <c r="F15" s="46" t="s">
        <v>773</v>
      </c>
      <c r="G15" s="46" t="s">
        <v>774</v>
      </c>
      <c r="H15" s="46"/>
      <c r="I15" s="48"/>
      <c r="J15" s="20"/>
      <c r="K15" s="20"/>
      <c r="L15" s="20"/>
      <c r="N15" s="154"/>
      <c r="O15" s="151"/>
      <c r="P15" s="152"/>
    </row>
    <row r="16" spans="1:16" ht="18">
      <c r="A16" s="48"/>
      <c r="B16" s="49"/>
      <c r="C16" s="50"/>
      <c r="D16" s="49"/>
      <c r="E16" s="50"/>
      <c r="F16" s="49"/>
      <c r="G16" s="49"/>
      <c r="H16" s="49"/>
      <c r="I16" s="48"/>
      <c r="J16" s="20"/>
      <c r="K16" s="20"/>
      <c r="L16" s="20"/>
      <c r="N16" s="154"/>
      <c r="O16" s="151"/>
      <c r="P16" s="152"/>
    </row>
    <row r="17" spans="1:16" ht="18">
      <c r="A17" s="51" t="s">
        <v>624</v>
      </c>
      <c r="B17" s="49"/>
      <c r="C17" s="50"/>
      <c r="D17" s="49"/>
      <c r="E17" s="50"/>
      <c r="F17" s="49"/>
      <c r="G17" s="49"/>
      <c r="H17" s="49"/>
      <c r="I17" s="48"/>
      <c r="J17" s="20"/>
      <c r="K17" s="20"/>
      <c r="L17" s="20"/>
      <c r="N17" s="154"/>
      <c r="O17" s="151"/>
      <c r="P17" s="152"/>
    </row>
    <row r="18" spans="1:16" ht="18.75" thickBot="1">
      <c r="A18" s="20"/>
      <c r="B18" s="20"/>
      <c r="C18" s="20"/>
      <c r="D18" s="20"/>
      <c r="E18" s="20"/>
      <c r="F18" s="20"/>
      <c r="G18" s="20"/>
      <c r="H18" s="20"/>
      <c r="I18" s="20"/>
      <c r="J18" s="48"/>
      <c r="K18" s="20"/>
      <c r="L18" s="20"/>
      <c r="N18" s="154"/>
      <c r="O18" s="154"/>
      <c r="P18" s="154"/>
    </row>
    <row r="19" spans="1:12" ht="41.25" customHeight="1" thickBot="1">
      <c r="A19" s="155" t="s">
        <v>623</v>
      </c>
      <c r="B19" s="160" t="s">
        <v>625</v>
      </c>
      <c r="C19" s="161" t="s">
        <v>626</v>
      </c>
      <c r="D19" s="160" t="s">
        <v>627</v>
      </c>
      <c r="E19" s="161" t="s">
        <v>628</v>
      </c>
      <c r="F19" s="162" t="s">
        <v>633</v>
      </c>
      <c r="G19" s="162" t="s">
        <v>632</v>
      </c>
      <c r="H19" s="162" t="s">
        <v>677</v>
      </c>
      <c r="I19" s="163" t="s">
        <v>775</v>
      </c>
      <c r="J19" s="164" t="s">
        <v>776</v>
      </c>
      <c r="K19" s="165" t="s">
        <v>672</v>
      </c>
      <c r="L19" s="145"/>
    </row>
    <row r="20" spans="1:12" ht="18.75" thickBot="1">
      <c r="A20" s="156">
        <v>1</v>
      </c>
      <c r="B20" s="185" t="s">
        <v>564</v>
      </c>
      <c r="C20" s="187" t="s">
        <v>730</v>
      </c>
      <c r="D20" s="185" t="s">
        <v>738</v>
      </c>
      <c r="E20" s="185" t="s">
        <v>738</v>
      </c>
      <c r="F20" s="185" t="s">
        <v>738</v>
      </c>
      <c r="G20" s="186" t="s">
        <v>730</v>
      </c>
      <c r="H20" s="186">
        <v>0</v>
      </c>
      <c r="I20" s="197">
        <v>1264</v>
      </c>
      <c r="J20" s="205">
        <v>1043</v>
      </c>
      <c r="K20" s="198">
        <v>221</v>
      </c>
      <c r="L20" s="48"/>
    </row>
    <row r="21" spans="1:12" ht="18.75" thickBot="1">
      <c r="A21" s="157">
        <v>2</v>
      </c>
      <c r="B21" s="187" t="s">
        <v>730</v>
      </c>
      <c r="C21" s="185" t="s">
        <v>564</v>
      </c>
      <c r="D21" s="187" t="s">
        <v>565</v>
      </c>
      <c r="E21" s="188" t="s">
        <v>739</v>
      </c>
      <c r="F21" s="188" t="s">
        <v>739</v>
      </c>
      <c r="G21" s="188" t="s">
        <v>739</v>
      </c>
      <c r="H21" s="190">
        <v>0</v>
      </c>
      <c r="I21" s="206">
        <v>1289</v>
      </c>
      <c r="J21" s="207">
        <v>1060</v>
      </c>
      <c r="K21" s="199">
        <v>229</v>
      </c>
      <c r="L21" s="48"/>
    </row>
    <row r="22" spans="1:12" ht="18.75" thickBot="1">
      <c r="A22" s="157">
        <v>3</v>
      </c>
      <c r="B22" s="187" t="s">
        <v>565</v>
      </c>
      <c r="C22" s="187" t="s">
        <v>565</v>
      </c>
      <c r="D22" s="187" t="s">
        <v>739</v>
      </c>
      <c r="E22" s="187" t="s">
        <v>565</v>
      </c>
      <c r="F22" s="187" t="s">
        <v>565</v>
      </c>
      <c r="G22" s="190" t="s">
        <v>565</v>
      </c>
      <c r="H22" s="190">
        <v>0</v>
      </c>
      <c r="I22" s="197">
        <v>1302</v>
      </c>
      <c r="J22" s="205">
        <v>1077</v>
      </c>
      <c r="K22" s="198">
        <v>225</v>
      </c>
      <c r="L22" s="48"/>
    </row>
    <row r="23" spans="1:12" ht="18.75" thickBot="1">
      <c r="A23" s="157">
        <v>4</v>
      </c>
      <c r="B23" s="189" t="s">
        <v>556</v>
      </c>
      <c r="C23" s="189" t="s">
        <v>556</v>
      </c>
      <c r="D23" s="187" t="s">
        <v>556</v>
      </c>
      <c r="E23" s="187" t="s">
        <v>556</v>
      </c>
      <c r="F23" s="187" t="s">
        <v>556</v>
      </c>
      <c r="G23" s="187" t="s">
        <v>556</v>
      </c>
      <c r="H23" s="190">
        <v>0</v>
      </c>
      <c r="I23" s="206">
        <v>1405</v>
      </c>
      <c r="J23" s="207">
        <v>1158</v>
      </c>
      <c r="K23" s="199">
        <v>247</v>
      </c>
      <c r="L23" s="48"/>
    </row>
    <row r="24" spans="1:12" ht="18.75" thickBot="1">
      <c r="A24" s="158">
        <v>5</v>
      </c>
      <c r="B24" s="187" t="s">
        <v>640</v>
      </c>
      <c r="C24" s="192" t="s">
        <v>640</v>
      </c>
      <c r="D24" s="192" t="s">
        <v>640</v>
      </c>
      <c r="E24" s="191" t="s">
        <v>635</v>
      </c>
      <c r="F24" s="191" t="s">
        <v>635</v>
      </c>
      <c r="G24" s="191" t="s">
        <v>635</v>
      </c>
      <c r="H24" s="193">
        <v>0</v>
      </c>
      <c r="I24" s="197">
        <v>1422</v>
      </c>
      <c r="J24" s="205">
        <v>1163</v>
      </c>
      <c r="K24" s="198">
        <v>259</v>
      </c>
      <c r="L24" s="48"/>
    </row>
    <row r="25" spans="1:12" ht="18.75" thickBot="1">
      <c r="A25" s="159">
        <v>6</v>
      </c>
      <c r="B25" s="212" t="s">
        <v>635</v>
      </c>
      <c r="C25" s="194" t="s">
        <v>635</v>
      </c>
      <c r="D25" s="194" t="s">
        <v>635</v>
      </c>
      <c r="E25" s="195" t="s">
        <v>640</v>
      </c>
      <c r="F25" s="195" t="s">
        <v>640</v>
      </c>
      <c r="G25" s="195" t="s">
        <v>777</v>
      </c>
      <c r="H25" s="196">
        <v>0</v>
      </c>
      <c r="I25" s="213">
        <v>1445</v>
      </c>
      <c r="J25" s="214">
        <v>1179</v>
      </c>
      <c r="K25" s="215">
        <v>266</v>
      </c>
      <c r="L25" s="48"/>
    </row>
    <row r="26" spans="1:12" ht="18">
      <c r="A26" s="20"/>
      <c r="B26" s="50"/>
      <c r="C26" s="20"/>
      <c r="D26" s="20"/>
      <c r="E26" s="20"/>
      <c r="F26" s="20"/>
      <c r="G26" s="20"/>
      <c r="H26" s="20"/>
      <c r="I26" s="76"/>
      <c r="J26" s="48"/>
      <c r="K26" s="20"/>
      <c r="L26" s="20"/>
    </row>
    <row r="27" spans="1:12" ht="18">
      <c r="A27" s="92"/>
      <c r="B27" s="118" t="s">
        <v>165</v>
      </c>
      <c r="C27" s="122" t="s">
        <v>557</v>
      </c>
      <c r="D27" s="101" t="s">
        <v>36</v>
      </c>
      <c r="E27" s="135" t="s">
        <v>695</v>
      </c>
      <c r="F27" s="139" t="s">
        <v>631</v>
      </c>
      <c r="G27" s="98" t="s">
        <v>666</v>
      </c>
      <c r="H27" s="200"/>
      <c r="J27" s="20"/>
      <c r="K27" s="20"/>
      <c r="L27" s="20"/>
    </row>
    <row r="28" spans="1:12" ht="18">
      <c r="A28" s="93" t="s">
        <v>681</v>
      </c>
      <c r="B28" s="295">
        <v>17</v>
      </c>
      <c r="C28" s="295">
        <v>28</v>
      </c>
      <c r="D28" s="295">
        <v>30</v>
      </c>
      <c r="E28" s="295">
        <v>22</v>
      </c>
      <c r="F28" s="295">
        <v>19</v>
      </c>
      <c r="G28" s="295">
        <v>11</v>
      </c>
      <c r="H28" s="128"/>
      <c r="I28" s="20"/>
      <c r="J28" s="20"/>
      <c r="K28" s="20"/>
      <c r="L28" s="20"/>
    </row>
    <row r="29" spans="1:12" ht="18">
      <c r="A29" s="93" t="s">
        <v>682</v>
      </c>
      <c r="B29" s="295">
        <v>2</v>
      </c>
      <c r="C29" s="295">
        <v>3</v>
      </c>
      <c r="D29" s="295">
        <v>0</v>
      </c>
      <c r="E29" s="295">
        <v>0</v>
      </c>
      <c r="F29" s="295">
        <v>1</v>
      </c>
      <c r="G29" s="295">
        <v>0</v>
      </c>
      <c r="H29" s="128"/>
      <c r="I29" s="20"/>
      <c r="J29" s="20"/>
      <c r="K29" s="20"/>
      <c r="L29" s="20"/>
    </row>
    <row r="30" spans="1:12" ht="18">
      <c r="A30" s="93" t="s">
        <v>684</v>
      </c>
      <c r="B30" s="295">
        <v>6</v>
      </c>
      <c r="C30" s="295">
        <v>6</v>
      </c>
      <c r="D30" s="295">
        <v>6</v>
      </c>
      <c r="E30" s="295">
        <v>6</v>
      </c>
      <c r="F30" s="295">
        <v>6</v>
      </c>
      <c r="G30" s="295">
        <v>6</v>
      </c>
      <c r="H30" s="128"/>
      <c r="I30" s="20"/>
      <c r="J30" s="20"/>
      <c r="K30" s="20"/>
      <c r="L30" s="20"/>
    </row>
    <row r="31" spans="1:12" ht="36">
      <c r="A31" s="94" t="s">
        <v>689</v>
      </c>
      <c r="B31" s="97">
        <v>0</v>
      </c>
      <c r="C31" s="97">
        <v>0</v>
      </c>
      <c r="D31" s="295">
        <v>0</v>
      </c>
      <c r="E31" s="295">
        <v>0</v>
      </c>
      <c r="F31" s="295">
        <v>0</v>
      </c>
      <c r="G31" s="97">
        <v>0</v>
      </c>
      <c r="H31" s="202"/>
      <c r="I31" s="20"/>
      <c r="J31" s="20"/>
      <c r="K31" s="20"/>
      <c r="L31" s="20"/>
    </row>
    <row r="32" spans="1:12" ht="36">
      <c r="A32" s="94" t="s">
        <v>685</v>
      </c>
      <c r="B32" s="97" t="s">
        <v>754</v>
      </c>
      <c r="C32" s="97" t="s">
        <v>755</v>
      </c>
      <c r="D32" s="97" t="s">
        <v>756</v>
      </c>
      <c r="E32" s="97" t="s">
        <v>786</v>
      </c>
      <c r="F32" s="97" t="s">
        <v>757</v>
      </c>
      <c r="G32" s="97" t="s">
        <v>758</v>
      </c>
      <c r="H32" s="202"/>
      <c r="I32" s="20"/>
      <c r="J32" s="20"/>
      <c r="K32" s="20"/>
      <c r="L32" s="20"/>
    </row>
    <row r="33" spans="1:12" ht="54.75">
      <c r="A33" s="94" t="s">
        <v>686</v>
      </c>
      <c r="B33" s="97" t="s">
        <v>785</v>
      </c>
      <c r="C33" s="97" t="s">
        <v>752</v>
      </c>
      <c r="D33" s="97" t="s">
        <v>749</v>
      </c>
      <c r="E33" s="293" t="s">
        <v>751</v>
      </c>
      <c r="F33" s="97" t="s">
        <v>753</v>
      </c>
      <c r="G33" s="97" t="s">
        <v>750</v>
      </c>
      <c r="H33" s="202"/>
      <c r="I33" s="20"/>
      <c r="J33" s="20"/>
      <c r="K33" s="20"/>
      <c r="L33" s="20"/>
    </row>
    <row r="34" spans="1:12" ht="90">
      <c r="A34" s="94" t="s">
        <v>683</v>
      </c>
      <c r="B34" s="320" t="s">
        <v>778</v>
      </c>
      <c r="C34" s="320" t="s">
        <v>779</v>
      </c>
      <c r="D34" s="320" t="s">
        <v>780</v>
      </c>
      <c r="E34" s="320" t="s">
        <v>781</v>
      </c>
      <c r="F34" s="320" t="s">
        <v>782</v>
      </c>
      <c r="G34" s="320" t="s">
        <v>769</v>
      </c>
      <c r="H34" s="203"/>
      <c r="I34" s="20"/>
      <c r="J34" s="20"/>
      <c r="K34" s="20"/>
      <c r="L34" s="20"/>
    </row>
    <row r="35" spans="1:12" ht="54">
      <c r="A35" s="94" t="s">
        <v>687</v>
      </c>
      <c r="B35" s="320" t="s">
        <v>760</v>
      </c>
      <c r="C35" s="320" t="s">
        <v>762</v>
      </c>
      <c r="D35" s="320" t="s">
        <v>783</v>
      </c>
      <c r="E35" s="320" t="s">
        <v>768</v>
      </c>
      <c r="F35" s="320" t="s">
        <v>766</v>
      </c>
      <c r="G35" s="320" t="s">
        <v>784</v>
      </c>
      <c r="H35" s="204"/>
      <c r="I35" s="20"/>
      <c r="J35" s="20"/>
      <c r="K35" s="20"/>
      <c r="L35" s="20"/>
    </row>
    <row r="36" spans="1:12" ht="54">
      <c r="A36" s="99" t="s">
        <v>688</v>
      </c>
      <c r="B36" s="320" t="s">
        <v>761</v>
      </c>
      <c r="C36" s="320" t="s">
        <v>763</v>
      </c>
      <c r="D36" s="320" t="s">
        <v>764</v>
      </c>
      <c r="E36" s="320" t="s">
        <v>770</v>
      </c>
      <c r="F36" s="320" t="s">
        <v>765</v>
      </c>
      <c r="G36" s="320" t="s">
        <v>759</v>
      </c>
      <c r="H36" s="204"/>
      <c r="I36" s="20"/>
      <c r="J36" s="20"/>
      <c r="K36" s="20"/>
      <c r="L36" s="20"/>
    </row>
    <row r="37" ht="18">
      <c r="A37" s="146"/>
    </row>
    <row r="38" spans="1:12" ht="18">
      <c r="A38" s="147" t="s">
        <v>690</v>
      </c>
      <c r="B38" s="200">
        <v>1</v>
      </c>
      <c r="C38" s="200" t="s">
        <v>787</v>
      </c>
      <c r="E38" s="200" t="s">
        <v>564</v>
      </c>
      <c r="G38" s="200"/>
      <c r="H38" s="20"/>
      <c r="I38" s="20"/>
      <c r="J38" s="20"/>
      <c r="K38" s="20"/>
      <c r="L38" s="20"/>
    </row>
    <row r="39" spans="1:12" ht="18">
      <c r="A39" s="20"/>
      <c r="B39" s="200">
        <v>2</v>
      </c>
      <c r="C39" s="200" t="s">
        <v>788</v>
      </c>
      <c r="D39" s="200"/>
      <c r="E39" s="200" t="s">
        <v>565</v>
      </c>
      <c r="F39" s="200"/>
      <c r="G39" s="147"/>
      <c r="H39" s="20"/>
      <c r="I39" s="20"/>
      <c r="J39" s="20"/>
      <c r="K39" s="20"/>
      <c r="L39" s="20"/>
    </row>
    <row r="40" spans="1:12" ht="18">
      <c r="A40" s="20"/>
      <c r="B40" s="200">
        <v>3</v>
      </c>
      <c r="C40" s="200" t="s">
        <v>789</v>
      </c>
      <c r="D40" s="200"/>
      <c r="E40" s="200" t="s">
        <v>565</v>
      </c>
      <c r="F40" s="200"/>
      <c r="G40" s="147"/>
      <c r="H40" s="20"/>
      <c r="I40" s="20"/>
      <c r="J40" s="20"/>
      <c r="K40" s="20"/>
      <c r="L40" s="20"/>
    </row>
    <row r="41" spans="1:12" ht="18">
      <c r="A41" s="20"/>
      <c r="B41" s="201"/>
      <c r="C41" s="201"/>
      <c r="D41" s="201"/>
      <c r="E41" s="201"/>
      <c r="F41" s="201"/>
      <c r="G41" s="147"/>
      <c r="H41" s="20"/>
      <c r="I41" s="20"/>
      <c r="J41" s="20"/>
      <c r="K41" s="20"/>
      <c r="L41" s="20"/>
    </row>
    <row r="42" spans="1:12" ht="18">
      <c r="A42" s="147" t="s">
        <v>691</v>
      </c>
      <c r="B42" s="200">
        <v>1</v>
      </c>
      <c r="C42" s="200" t="s">
        <v>790</v>
      </c>
      <c r="D42" s="200"/>
      <c r="E42" s="200" t="s">
        <v>566</v>
      </c>
      <c r="F42" s="200"/>
      <c r="G42" s="147"/>
      <c r="H42" s="20"/>
      <c r="I42" s="20"/>
      <c r="J42" s="20"/>
      <c r="K42" s="20"/>
      <c r="L42" s="20"/>
    </row>
    <row r="43" spans="1:12" ht="18">
      <c r="A43" s="20"/>
      <c r="B43" s="200">
        <v>2</v>
      </c>
      <c r="C43" s="200" t="s">
        <v>792</v>
      </c>
      <c r="D43" s="200"/>
      <c r="E43" s="200" t="s">
        <v>640</v>
      </c>
      <c r="F43" s="200"/>
      <c r="G43" s="147" t="s">
        <v>801</v>
      </c>
      <c r="H43" s="20"/>
      <c r="I43" s="20"/>
      <c r="J43" s="20"/>
      <c r="K43" s="20"/>
      <c r="L43" s="20"/>
    </row>
    <row r="44" spans="1:12" ht="18">
      <c r="A44" s="20"/>
      <c r="B44" s="200">
        <v>3</v>
      </c>
      <c r="C44" s="200" t="s">
        <v>791</v>
      </c>
      <c r="D44" s="200"/>
      <c r="E44" s="200" t="s">
        <v>565</v>
      </c>
      <c r="F44" s="200"/>
      <c r="G44" s="147" t="s">
        <v>801</v>
      </c>
      <c r="H44" s="20"/>
      <c r="I44" s="20"/>
      <c r="J44" s="20"/>
      <c r="K44" s="20"/>
      <c r="L44" s="20"/>
    </row>
    <row r="45" spans="1:12" ht="18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</row>
    <row r="46" spans="1:12" ht="18">
      <c r="A46" s="147" t="s">
        <v>793</v>
      </c>
      <c r="B46" s="147">
        <v>1</v>
      </c>
      <c r="C46" s="147" t="s">
        <v>794</v>
      </c>
      <c r="D46" s="147"/>
      <c r="E46" s="147" t="s">
        <v>635</v>
      </c>
      <c r="F46" s="20"/>
      <c r="G46" s="20"/>
      <c r="H46" s="20"/>
      <c r="I46" s="20"/>
      <c r="J46" s="20"/>
      <c r="K46" s="20"/>
      <c r="L46" s="20"/>
    </row>
    <row r="47" spans="1:12" ht="18">
      <c r="A47" s="147"/>
      <c r="B47" s="147">
        <v>2</v>
      </c>
      <c r="C47" s="147" t="s">
        <v>795</v>
      </c>
      <c r="D47" s="147"/>
      <c r="E47" s="200" t="s">
        <v>566</v>
      </c>
      <c r="F47" s="20"/>
      <c r="G47" s="20"/>
      <c r="H47" s="20"/>
      <c r="I47" s="20"/>
      <c r="J47" s="20"/>
      <c r="K47" s="20"/>
      <c r="L47" s="20"/>
    </row>
    <row r="48" spans="1:12" ht="18">
      <c r="A48" s="147"/>
      <c r="B48" s="147">
        <v>3</v>
      </c>
      <c r="C48" s="147" t="s">
        <v>796</v>
      </c>
      <c r="D48" s="147"/>
      <c r="E48" s="147" t="s">
        <v>556</v>
      </c>
      <c r="F48" s="20"/>
      <c r="G48" s="20"/>
      <c r="H48" s="20"/>
      <c r="I48" s="20"/>
      <c r="J48" s="20"/>
      <c r="K48" s="20"/>
      <c r="L48" s="20"/>
    </row>
    <row r="49" spans="1:12" ht="18">
      <c r="A49" s="147"/>
      <c r="B49" s="147"/>
      <c r="C49" s="147"/>
      <c r="D49" s="147"/>
      <c r="E49" s="147"/>
      <c r="F49" s="20"/>
      <c r="G49" s="20"/>
      <c r="H49" s="20"/>
      <c r="I49" s="20"/>
      <c r="J49" s="20"/>
      <c r="K49" s="20"/>
      <c r="L49" s="20"/>
    </row>
    <row r="50" spans="1:12" ht="18">
      <c r="A50" s="147" t="s">
        <v>797</v>
      </c>
      <c r="B50" s="147">
        <v>1</v>
      </c>
      <c r="C50" s="147" t="s">
        <v>800</v>
      </c>
      <c r="D50" s="147"/>
      <c r="E50" s="200" t="s">
        <v>566</v>
      </c>
      <c r="F50" s="20"/>
      <c r="G50" s="20"/>
      <c r="H50" s="20"/>
      <c r="I50" s="20"/>
      <c r="J50" s="20"/>
      <c r="K50" s="20"/>
      <c r="L50" s="20"/>
    </row>
    <row r="51" spans="1:12" ht="18">
      <c r="A51" s="147"/>
      <c r="B51" s="147">
        <v>2</v>
      </c>
      <c r="C51" s="147" t="s">
        <v>799</v>
      </c>
      <c r="D51" s="147"/>
      <c r="E51" s="200" t="s">
        <v>566</v>
      </c>
      <c r="F51" s="20"/>
      <c r="G51" s="20"/>
      <c r="H51" s="20"/>
      <c r="I51" s="20"/>
      <c r="J51" s="20"/>
      <c r="K51" s="20"/>
      <c r="L51" s="20"/>
    </row>
    <row r="52" spans="1:12" ht="18">
      <c r="A52" s="20"/>
      <c r="B52" s="147">
        <v>3</v>
      </c>
      <c r="C52" s="147" t="s">
        <v>798</v>
      </c>
      <c r="D52" s="147"/>
      <c r="E52" s="147" t="s">
        <v>556</v>
      </c>
      <c r="F52" s="20"/>
      <c r="G52" s="20"/>
      <c r="H52" s="20"/>
      <c r="I52" s="20"/>
      <c r="J52" s="20"/>
      <c r="K52" s="20"/>
      <c r="L52" s="20"/>
    </row>
    <row r="53" spans="1:12" ht="18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</row>
    <row r="54" spans="1:12" ht="18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18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</row>
    <row r="56" spans="1:12" ht="18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</row>
    <row r="57" spans="1:12" ht="18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</row>
    <row r="58" spans="1:12" ht="18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</row>
    <row r="59" spans="1:12" ht="18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</row>
    <row r="60" spans="1:12" ht="18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</row>
    <row r="61" spans="1:12" ht="18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</row>
    <row r="62" spans="1:12" ht="18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</row>
    <row r="63" spans="1:12" ht="18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</row>
    <row r="64" spans="1:12" ht="18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18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</row>
    <row r="66" spans="1:12" ht="18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18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</row>
    <row r="68" spans="1:12" ht="18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18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</row>
    <row r="70" spans="1:12" ht="18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</row>
    <row r="71" spans="1:12" ht="18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</row>
    <row r="72" spans="1:12" ht="18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18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</row>
    <row r="74" spans="1:12" ht="18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18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</row>
    <row r="76" spans="1:12" ht="18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</row>
    <row r="77" spans="1:12" ht="18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</row>
    <row r="78" spans="1:12" ht="18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</row>
    <row r="79" spans="1:12" ht="18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</row>
    <row r="80" spans="1:12" ht="18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</row>
    <row r="81" spans="1:12" ht="18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</row>
    <row r="82" spans="1:12" ht="18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18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</row>
    <row r="84" spans="1:12" ht="18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</row>
    <row r="85" spans="1:12" ht="18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</row>
    <row r="86" spans="1:12" ht="18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</row>
    <row r="87" spans="1:12" ht="18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</row>
    <row r="88" spans="1:12" ht="18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</row>
    <row r="89" spans="1:12" ht="18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</row>
    <row r="90" spans="1:12" ht="18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</row>
    <row r="91" spans="1:12" ht="18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</row>
    <row r="92" spans="1:12" ht="18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</row>
    <row r="93" spans="1:12" ht="18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</row>
  </sheetData>
  <sheetProtection/>
  <mergeCells count="3">
    <mergeCell ref="A1:I1"/>
    <mergeCell ref="A5:A7"/>
    <mergeCell ref="I5:I7"/>
  </mergeCells>
  <printOptions horizontalCentered="1" verticalCentered="1"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0"/>
  <sheetViews>
    <sheetView zoomScalePageLayoutView="0" workbookViewId="0" topLeftCell="A1">
      <selection activeCell="H20" sqref="H20"/>
    </sheetView>
  </sheetViews>
  <sheetFormatPr defaultColWidth="11.421875" defaultRowHeight="15"/>
  <sheetData>
    <row r="1" spans="1:6" ht="15.75">
      <c r="A1" s="4" t="s">
        <v>550</v>
      </c>
      <c r="B1" s="5" t="s">
        <v>0</v>
      </c>
      <c r="C1" s="5" t="s">
        <v>10</v>
      </c>
      <c r="D1" s="5" t="s">
        <v>11</v>
      </c>
      <c r="E1" s="5" t="s">
        <v>12</v>
      </c>
      <c r="F1" s="5" t="s">
        <v>13</v>
      </c>
    </row>
    <row r="2" spans="1:6" ht="15">
      <c r="A2" s="6" t="s">
        <v>29</v>
      </c>
      <c r="B2" s="7" t="s">
        <v>30</v>
      </c>
      <c r="C2" s="7" t="s">
        <v>31</v>
      </c>
      <c r="D2" s="7" t="s">
        <v>32</v>
      </c>
      <c r="E2" s="7" t="s">
        <v>18</v>
      </c>
      <c r="F2" s="7">
        <v>15.6</v>
      </c>
    </row>
    <row r="3" spans="1:6" ht="15">
      <c r="A3" s="6" t="s">
        <v>37</v>
      </c>
      <c r="B3" s="7" t="s">
        <v>38</v>
      </c>
      <c r="C3" s="7" t="s">
        <v>39</v>
      </c>
      <c r="D3" s="7" t="s">
        <v>32</v>
      </c>
      <c r="E3" s="7" t="s">
        <v>18</v>
      </c>
      <c r="F3" s="7">
        <v>19.7</v>
      </c>
    </row>
    <row r="4" spans="1:6" ht="15">
      <c r="A4" s="6" t="s">
        <v>50</v>
      </c>
      <c r="B4" s="7" t="s">
        <v>51</v>
      </c>
      <c r="C4" s="7" t="s">
        <v>52</v>
      </c>
      <c r="D4" s="7" t="s">
        <v>32</v>
      </c>
      <c r="E4" s="7" t="s">
        <v>53</v>
      </c>
      <c r="F4" s="7">
        <v>26.7</v>
      </c>
    </row>
    <row r="5" spans="1:6" ht="15">
      <c r="A5" s="6" t="s">
        <v>59</v>
      </c>
      <c r="B5" s="7" t="s">
        <v>60</v>
      </c>
      <c r="C5" s="7" t="s">
        <v>61</v>
      </c>
      <c r="D5" s="7" t="s">
        <v>32</v>
      </c>
      <c r="E5" s="7" t="s">
        <v>26</v>
      </c>
      <c r="F5" s="7">
        <v>9.7</v>
      </c>
    </row>
    <row r="6" spans="1:6" ht="15">
      <c r="A6" s="6" t="s">
        <v>78</v>
      </c>
      <c r="B6" s="7" t="s">
        <v>75</v>
      </c>
      <c r="C6" s="7" t="s">
        <v>79</v>
      </c>
      <c r="D6" s="7" t="s">
        <v>32</v>
      </c>
      <c r="E6" s="7" t="s">
        <v>58</v>
      </c>
      <c r="F6" s="7">
        <v>7</v>
      </c>
    </row>
    <row r="7" spans="1:6" ht="15">
      <c r="A7" s="6" t="s">
        <v>80</v>
      </c>
      <c r="B7" s="7" t="s">
        <v>75</v>
      </c>
      <c r="C7" s="7" t="s">
        <v>81</v>
      </c>
      <c r="D7" s="7" t="s">
        <v>32</v>
      </c>
      <c r="E7" s="7" t="s">
        <v>26</v>
      </c>
      <c r="F7" s="7">
        <v>10</v>
      </c>
    </row>
    <row r="8" spans="1:6" ht="15">
      <c r="A8" s="6" t="s">
        <v>115</v>
      </c>
      <c r="B8" s="6" t="s">
        <v>116</v>
      </c>
      <c r="C8" s="6" t="s">
        <v>117</v>
      </c>
      <c r="D8" s="6" t="s">
        <v>32</v>
      </c>
      <c r="E8" s="6" t="s">
        <v>26</v>
      </c>
      <c r="F8" s="6">
        <v>36</v>
      </c>
    </row>
    <row r="9" spans="1:6" ht="15">
      <c r="A9" s="6" t="s">
        <v>118</v>
      </c>
      <c r="B9" s="6" t="s">
        <v>116</v>
      </c>
      <c r="C9" s="6" t="s">
        <v>119</v>
      </c>
      <c r="D9" s="6" t="s">
        <v>32</v>
      </c>
      <c r="E9" s="6" t="s">
        <v>58</v>
      </c>
      <c r="F9" s="6">
        <v>36</v>
      </c>
    </row>
    <row r="10" spans="1:6" ht="15">
      <c r="A10" s="6" t="s">
        <v>120</v>
      </c>
      <c r="B10" s="6" t="s">
        <v>116</v>
      </c>
      <c r="C10" s="6" t="s">
        <v>121</v>
      </c>
      <c r="D10" s="6" t="s">
        <v>32</v>
      </c>
      <c r="E10" s="6" t="s">
        <v>122</v>
      </c>
      <c r="F10" s="6">
        <v>36</v>
      </c>
    </row>
    <row r="11" spans="1:6" ht="15">
      <c r="A11" s="6"/>
      <c r="B11" s="7" t="s">
        <v>137</v>
      </c>
      <c r="C11" s="7" t="s">
        <v>52</v>
      </c>
      <c r="D11" s="7" t="s">
        <v>32</v>
      </c>
      <c r="E11" s="7" t="s">
        <v>53</v>
      </c>
      <c r="F11" s="7">
        <v>12.1</v>
      </c>
    </row>
    <row r="12" spans="1:6" ht="15">
      <c r="A12" s="6" t="s">
        <v>156</v>
      </c>
      <c r="B12" s="7" t="s">
        <v>157</v>
      </c>
      <c r="C12" s="7" t="s">
        <v>158</v>
      </c>
      <c r="D12" s="7" t="s">
        <v>32</v>
      </c>
      <c r="E12" s="7" t="s">
        <v>77</v>
      </c>
      <c r="F12" s="7">
        <v>12.9</v>
      </c>
    </row>
    <row r="13" spans="1:6" ht="15">
      <c r="A13" s="6" t="s">
        <v>159</v>
      </c>
      <c r="B13" s="7" t="s">
        <v>157</v>
      </c>
      <c r="C13" s="7" t="s">
        <v>94</v>
      </c>
      <c r="D13" s="7" t="s">
        <v>32</v>
      </c>
      <c r="E13" s="7" t="s">
        <v>18</v>
      </c>
      <c r="F13" s="7">
        <v>18.4</v>
      </c>
    </row>
    <row r="14" spans="1:6" ht="15">
      <c r="A14" s="6" t="s">
        <v>173</v>
      </c>
      <c r="B14" s="7" t="s">
        <v>174</v>
      </c>
      <c r="C14" s="7" t="s">
        <v>90</v>
      </c>
      <c r="D14" s="7" t="s">
        <v>32</v>
      </c>
      <c r="E14" s="7" t="s">
        <v>18</v>
      </c>
      <c r="F14" s="7">
        <v>8.6</v>
      </c>
    </row>
    <row r="15" spans="1:6" ht="15">
      <c r="A15" s="6" t="s">
        <v>175</v>
      </c>
      <c r="B15" s="7" t="s">
        <v>174</v>
      </c>
      <c r="C15" s="7" t="s">
        <v>176</v>
      </c>
      <c r="D15" s="7" t="s">
        <v>32</v>
      </c>
      <c r="E15" s="7" t="s">
        <v>26</v>
      </c>
      <c r="F15" s="7">
        <v>12</v>
      </c>
    </row>
    <row r="16" spans="1:6" ht="15">
      <c r="A16" s="6" t="s">
        <v>177</v>
      </c>
      <c r="B16" s="7" t="s">
        <v>174</v>
      </c>
      <c r="C16" s="7" t="s">
        <v>94</v>
      </c>
      <c r="D16" s="7" t="s">
        <v>32</v>
      </c>
      <c r="E16" s="7" t="s">
        <v>26</v>
      </c>
      <c r="F16" s="7">
        <v>24.4</v>
      </c>
    </row>
    <row r="17" spans="1:6" ht="15">
      <c r="A17" s="6" t="s">
        <v>190</v>
      </c>
      <c r="B17" s="7" t="s">
        <v>191</v>
      </c>
      <c r="C17" s="7" t="s">
        <v>192</v>
      </c>
      <c r="D17" s="7" t="s">
        <v>32</v>
      </c>
      <c r="E17" s="7" t="s">
        <v>26</v>
      </c>
      <c r="F17" s="7">
        <v>16.2</v>
      </c>
    </row>
    <row r="18" spans="1:6" ht="15">
      <c r="A18" s="6" t="s">
        <v>283</v>
      </c>
      <c r="B18" s="7" t="s">
        <v>284</v>
      </c>
      <c r="C18" s="7" t="s">
        <v>102</v>
      </c>
      <c r="D18" s="7" t="s">
        <v>32</v>
      </c>
      <c r="E18" s="7" t="s">
        <v>26</v>
      </c>
      <c r="F18" s="7">
        <v>15.1</v>
      </c>
    </row>
    <row r="19" spans="1:6" ht="15">
      <c r="A19" s="6" t="s">
        <v>285</v>
      </c>
      <c r="B19" s="7" t="s">
        <v>284</v>
      </c>
      <c r="C19" s="7" t="s">
        <v>286</v>
      </c>
      <c r="D19" s="7" t="s">
        <v>32</v>
      </c>
      <c r="E19" s="7" t="s">
        <v>21</v>
      </c>
      <c r="F19" s="7">
        <v>30.8</v>
      </c>
    </row>
    <row r="20" spans="1:6" ht="15">
      <c r="A20" s="6" t="s">
        <v>290</v>
      </c>
      <c r="B20" s="7" t="s">
        <v>291</v>
      </c>
      <c r="C20" s="7" t="s">
        <v>292</v>
      </c>
      <c r="D20" s="7" t="s">
        <v>32</v>
      </c>
      <c r="E20" s="7" t="s">
        <v>26</v>
      </c>
      <c r="F20" s="7">
        <v>16.7</v>
      </c>
    </row>
    <row r="21" spans="1:6" ht="15">
      <c r="A21" s="6" t="s">
        <v>293</v>
      </c>
      <c r="B21" s="7" t="s">
        <v>294</v>
      </c>
      <c r="C21" s="7" t="s">
        <v>94</v>
      </c>
      <c r="D21" s="7" t="s">
        <v>32</v>
      </c>
      <c r="E21" s="7" t="s">
        <v>26</v>
      </c>
      <c r="F21" s="7">
        <v>13.4</v>
      </c>
    </row>
    <row r="22" spans="1:6" ht="15">
      <c r="A22" s="6" t="s">
        <v>303</v>
      </c>
      <c r="B22" s="7" t="s">
        <v>304</v>
      </c>
      <c r="C22" s="7" t="s">
        <v>305</v>
      </c>
      <c r="D22" s="7" t="s">
        <v>32</v>
      </c>
      <c r="E22" s="7" t="s">
        <v>26</v>
      </c>
      <c r="F22" s="7">
        <v>12.4</v>
      </c>
    </row>
    <row r="23" spans="1:6" ht="15">
      <c r="A23" s="6" t="s">
        <v>328</v>
      </c>
      <c r="B23" s="7" t="s">
        <v>329</v>
      </c>
      <c r="C23" s="7" t="s">
        <v>330</v>
      </c>
      <c r="D23" s="7" t="s">
        <v>32</v>
      </c>
      <c r="E23" s="7" t="s">
        <v>53</v>
      </c>
      <c r="F23" s="7">
        <v>16.5</v>
      </c>
    </row>
    <row r="24" spans="1:6" ht="15">
      <c r="A24" s="6" t="s">
        <v>345</v>
      </c>
      <c r="B24" s="7" t="s">
        <v>346</v>
      </c>
      <c r="C24" s="7" t="s">
        <v>347</v>
      </c>
      <c r="D24" s="7" t="s">
        <v>32</v>
      </c>
      <c r="E24" s="7" t="s">
        <v>21</v>
      </c>
      <c r="F24" s="7">
        <v>14.3</v>
      </c>
    </row>
    <row r="25" spans="1:6" ht="15">
      <c r="A25" s="6" t="s">
        <v>348</v>
      </c>
      <c r="B25" s="7" t="s">
        <v>346</v>
      </c>
      <c r="C25" s="7" t="s">
        <v>35</v>
      </c>
      <c r="D25" s="7" t="s">
        <v>32</v>
      </c>
      <c r="E25" s="7" t="s">
        <v>26</v>
      </c>
      <c r="F25" s="7">
        <v>13.8</v>
      </c>
    </row>
    <row r="26" spans="1:6" ht="15">
      <c r="A26" s="6" t="s">
        <v>349</v>
      </c>
      <c r="B26" s="7" t="s">
        <v>350</v>
      </c>
      <c r="C26" s="7" t="s">
        <v>114</v>
      </c>
      <c r="D26" s="7" t="s">
        <v>32</v>
      </c>
      <c r="E26" s="7" t="s">
        <v>77</v>
      </c>
      <c r="F26" s="7">
        <v>10.3</v>
      </c>
    </row>
    <row r="27" spans="1:6" ht="15">
      <c r="A27" s="6" t="s">
        <v>351</v>
      </c>
      <c r="B27" s="7" t="s">
        <v>350</v>
      </c>
      <c r="C27" s="7" t="s">
        <v>352</v>
      </c>
      <c r="D27" s="7" t="s">
        <v>32</v>
      </c>
      <c r="E27" s="7" t="s">
        <v>155</v>
      </c>
      <c r="F27" s="7">
        <v>29.4</v>
      </c>
    </row>
    <row r="28" spans="1:6" ht="15">
      <c r="A28" s="6"/>
      <c r="B28" s="7" t="s">
        <v>360</v>
      </c>
      <c r="C28" s="7" t="s">
        <v>49</v>
      </c>
      <c r="D28" s="7" t="s">
        <v>32</v>
      </c>
      <c r="E28" s="7" t="s">
        <v>26</v>
      </c>
      <c r="F28" s="7">
        <v>20.1</v>
      </c>
    </row>
    <row r="29" spans="1:6" ht="15">
      <c r="A29" s="6" t="s">
        <v>362</v>
      </c>
      <c r="B29" s="7" t="s">
        <v>360</v>
      </c>
      <c r="C29" s="7" t="s">
        <v>363</v>
      </c>
      <c r="D29" s="7" t="s">
        <v>32</v>
      </c>
      <c r="E29" s="7" t="s">
        <v>58</v>
      </c>
      <c r="F29" s="7">
        <v>33.5</v>
      </c>
    </row>
    <row r="30" spans="1:6" ht="15">
      <c r="A30" s="6" t="s">
        <v>384</v>
      </c>
      <c r="B30" s="7" t="s">
        <v>385</v>
      </c>
      <c r="C30" s="7" t="s">
        <v>386</v>
      </c>
      <c r="D30" s="7" t="s">
        <v>32</v>
      </c>
      <c r="E30" s="7" t="s">
        <v>53</v>
      </c>
      <c r="F30" s="7">
        <v>10.4</v>
      </c>
    </row>
    <row r="31" spans="1:6" ht="15">
      <c r="A31" s="6" t="s">
        <v>389</v>
      </c>
      <c r="B31" s="7" t="s">
        <v>390</v>
      </c>
      <c r="C31" s="7" t="s">
        <v>391</v>
      </c>
      <c r="D31" s="7" t="s">
        <v>32</v>
      </c>
      <c r="E31" s="7" t="s">
        <v>26</v>
      </c>
      <c r="F31" s="7">
        <v>13.7</v>
      </c>
    </row>
    <row r="32" spans="1:6" ht="15">
      <c r="A32" s="6" t="s">
        <v>397</v>
      </c>
      <c r="B32" s="7" t="s">
        <v>398</v>
      </c>
      <c r="C32" s="7" t="s">
        <v>399</v>
      </c>
      <c r="D32" s="7" t="s">
        <v>32</v>
      </c>
      <c r="E32" s="7" t="s">
        <v>155</v>
      </c>
      <c r="F32" s="7">
        <v>20.7</v>
      </c>
    </row>
    <row r="33" spans="1:6" ht="15">
      <c r="A33" s="6" t="s">
        <v>456</v>
      </c>
      <c r="B33" s="7" t="s">
        <v>457</v>
      </c>
      <c r="C33" s="7" t="s">
        <v>90</v>
      </c>
      <c r="D33" s="7" t="s">
        <v>32</v>
      </c>
      <c r="E33" s="7" t="s">
        <v>26</v>
      </c>
      <c r="F33" s="7">
        <v>13.6</v>
      </c>
    </row>
    <row r="34" spans="1:6" ht="15">
      <c r="A34" s="6" t="s">
        <v>458</v>
      </c>
      <c r="B34" s="7" t="s">
        <v>457</v>
      </c>
      <c r="C34" s="7" t="s">
        <v>459</v>
      </c>
      <c r="D34" s="7" t="s">
        <v>32</v>
      </c>
      <c r="E34" s="7" t="s">
        <v>77</v>
      </c>
      <c r="F34" s="7">
        <v>12.8</v>
      </c>
    </row>
    <row r="35" spans="1:6" ht="15">
      <c r="A35" s="6" t="s">
        <v>465</v>
      </c>
      <c r="B35" s="7" t="s">
        <v>466</v>
      </c>
      <c r="C35" s="7" t="s">
        <v>114</v>
      </c>
      <c r="D35" s="7" t="s">
        <v>32</v>
      </c>
      <c r="E35" s="7" t="s">
        <v>26</v>
      </c>
      <c r="F35" s="7">
        <v>2.6</v>
      </c>
    </row>
    <row r="36" spans="1:6" ht="15">
      <c r="A36" s="6" t="s">
        <v>467</v>
      </c>
      <c r="B36" s="7" t="s">
        <v>466</v>
      </c>
      <c r="C36" s="7" t="s">
        <v>468</v>
      </c>
      <c r="D36" s="7" t="s">
        <v>32</v>
      </c>
      <c r="E36" s="7" t="s">
        <v>21</v>
      </c>
      <c r="F36" s="7">
        <v>21.9</v>
      </c>
    </row>
    <row r="37" spans="1:6" ht="15">
      <c r="A37" s="6" t="s">
        <v>543</v>
      </c>
      <c r="B37" s="6" t="s">
        <v>544</v>
      </c>
      <c r="C37" s="6" t="s">
        <v>545</v>
      </c>
      <c r="D37" s="6" t="s">
        <v>32</v>
      </c>
      <c r="E37" s="6" t="s">
        <v>21</v>
      </c>
      <c r="F37" s="6">
        <v>24.5</v>
      </c>
    </row>
    <row r="38" spans="1:6" ht="15">
      <c r="A38" s="6" t="s">
        <v>548</v>
      </c>
      <c r="B38" s="6" t="s">
        <v>549</v>
      </c>
      <c r="C38" s="6" t="s">
        <v>52</v>
      </c>
      <c r="D38" s="6" t="s">
        <v>32</v>
      </c>
      <c r="E38" s="6" t="s">
        <v>26</v>
      </c>
      <c r="F38" s="6">
        <v>8</v>
      </c>
    </row>
    <row r="39" spans="1:6" ht="15">
      <c r="A39" s="6" t="s">
        <v>44</v>
      </c>
      <c r="B39" s="6" t="s">
        <v>45</v>
      </c>
      <c r="C39" s="6" t="s">
        <v>46</v>
      </c>
      <c r="D39" s="6" t="s">
        <v>47</v>
      </c>
      <c r="E39" s="6" t="s">
        <v>26</v>
      </c>
      <c r="F39" s="6">
        <v>36</v>
      </c>
    </row>
    <row r="40" spans="1:6" ht="15">
      <c r="A40" s="6" t="s">
        <v>62</v>
      </c>
      <c r="B40" s="6" t="s">
        <v>63</v>
      </c>
      <c r="C40" s="6" t="s">
        <v>64</v>
      </c>
      <c r="D40" s="6" t="s">
        <v>47</v>
      </c>
      <c r="E40" s="6" t="s">
        <v>26</v>
      </c>
      <c r="F40" s="6">
        <v>36</v>
      </c>
    </row>
    <row r="41" spans="1:6" ht="15">
      <c r="A41" s="6" t="s">
        <v>65</v>
      </c>
      <c r="B41" s="6" t="s">
        <v>66</v>
      </c>
      <c r="C41" s="6" t="s">
        <v>67</v>
      </c>
      <c r="D41" s="6" t="s">
        <v>47</v>
      </c>
      <c r="E41" s="6" t="s">
        <v>26</v>
      </c>
      <c r="F41" s="6">
        <v>36</v>
      </c>
    </row>
    <row r="42" spans="1:6" ht="15">
      <c r="A42" s="6" t="s">
        <v>68</v>
      </c>
      <c r="B42" s="6" t="s">
        <v>66</v>
      </c>
      <c r="C42" s="6" t="s">
        <v>69</v>
      </c>
      <c r="D42" s="6" t="s">
        <v>47</v>
      </c>
      <c r="E42" s="6" t="s">
        <v>21</v>
      </c>
      <c r="F42" s="6">
        <v>36</v>
      </c>
    </row>
    <row r="43" spans="1:6" ht="15">
      <c r="A43" s="6" t="s">
        <v>70</v>
      </c>
      <c r="B43" s="6" t="s">
        <v>66</v>
      </c>
      <c r="C43" s="6" t="s">
        <v>71</v>
      </c>
      <c r="D43" s="6" t="s">
        <v>47</v>
      </c>
      <c r="E43" s="6" t="s">
        <v>58</v>
      </c>
      <c r="F43" s="6">
        <v>36</v>
      </c>
    </row>
    <row r="44" spans="1:6" ht="15">
      <c r="A44" s="6" t="s">
        <v>72</v>
      </c>
      <c r="B44" s="6" t="s">
        <v>66</v>
      </c>
      <c r="C44" s="6" t="s">
        <v>73</v>
      </c>
      <c r="D44" s="6" t="s">
        <v>47</v>
      </c>
      <c r="E44" s="6" t="s">
        <v>58</v>
      </c>
      <c r="F44" s="6">
        <v>36</v>
      </c>
    </row>
    <row r="45" spans="1:6" ht="15">
      <c r="A45" s="6" t="s">
        <v>271</v>
      </c>
      <c r="B45" s="6" t="s">
        <v>274</v>
      </c>
      <c r="C45" s="6" t="s">
        <v>273</v>
      </c>
      <c r="D45" s="6" t="s">
        <v>47</v>
      </c>
      <c r="E45" s="6" t="s">
        <v>77</v>
      </c>
      <c r="F45" s="6">
        <v>36</v>
      </c>
    </row>
    <row r="46" spans="1:6" ht="15">
      <c r="A46" s="6" t="s">
        <v>317</v>
      </c>
      <c r="B46" s="6" t="s">
        <v>318</v>
      </c>
      <c r="C46" s="6" t="s">
        <v>319</v>
      </c>
      <c r="D46" s="6" t="s">
        <v>47</v>
      </c>
      <c r="E46" s="6" t="s">
        <v>26</v>
      </c>
      <c r="F46" s="6">
        <v>36</v>
      </c>
    </row>
    <row r="47" spans="1:6" ht="15">
      <c r="A47" s="6" t="s">
        <v>395</v>
      </c>
      <c r="B47" s="6" t="s">
        <v>396</v>
      </c>
      <c r="C47" s="6" t="s">
        <v>214</v>
      </c>
      <c r="D47" s="6" t="s">
        <v>47</v>
      </c>
      <c r="E47" s="6" t="s">
        <v>53</v>
      </c>
      <c r="F47" s="6">
        <v>36</v>
      </c>
    </row>
    <row r="48" spans="1:6" ht="15">
      <c r="A48" s="6" t="s">
        <v>400</v>
      </c>
      <c r="B48" s="6" t="s">
        <v>401</v>
      </c>
      <c r="C48" s="6" t="s">
        <v>209</v>
      </c>
      <c r="D48" s="6" t="s">
        <v>47</v>
      </c>
      <c r="E48" s="6" t="s">
        <v>26</v>
      </c>
      <c r="F48" s="6">
        <v>36</v>
      </c>
    </row>
    <row r="49" spans="1:6" ht="15">
      <c r="A49" s="6" t="s">
        <v>33</v>
      </c>
      <c r="B49" s="6" t="s">
        <v>34</v>
      </c>
      <c r="C49" s="6" t="s">
        <v>35</v>
      </c>
      <c r="D49" s="6" t="s">
        <v>36</v>
      </c>
      <c r="E49" s="6" t="s">
        <v>26</v>
      </c>
      <c r="F49" s="6">
        <v>21.4</v>
      </c>
    </row>
    <row r="50" spans="1:6" ht="15">
      <c r="A50" s="6" t="s">
        <v>295</v>
      </c>
      <c r="B50" s="6" t="s">
        <v>296</v>
      </c>
      <c r="C50" s="6" t="s">
        <v>260</v>
      </c>
      <c r="D50" s="6" t="s">
        <v>36</v>
      </c>
      <c r="E50" s="6" t="s">
        <v>77</v>
      </c>
      <c r="F50" s="6">
        <v>36</v>
      </c>
    </row>
    <row r="51" spans="1:6" ht="15">
      <c r="A51" s="6" t="s">
        <v>333</v>
      </c>
      <c r="B51" s="6" t="s">
        <v>334</v>
      </c>
      <c r="C51" s="6" t="s">
        <v>226</v>
      </c>
      <c r="D51" s="6" t="s">
        <v>36</v>
      </c>
      <c r="E51" s="6" t="s">
        <v>26</v>
      </c>
      <c r="F51" s="6">
        <v>36</v>
      </c>
    </row>
    <row r="52" spans="1:6" ht="15">
      <c r="A52" s="6" t="s">
        <v>429</v>
      </c>
      <c r="B52" s="6" t="s">
        <v>430</v>
      </c>
      <c r="C52" s="6" t="s">
        <v>260</v>
      </c>
      <c r="D52" s="6" t="s">
        <v>36</v>
      </c>
      <c r="E52" s="6" t="s">
        <v>26</v>
      </c>
      <c r="F52" s="6">
        <v>36</v>
      </c>
    </row>
    <row r="53" spans="1:6" ht="15">
      <c r="A53" s="6" t="s">
        <v>461</v>
      </c>
      <c r="B53" s="6" t="s">
        <v>462</v>
      </c>
      <c r="C53" s="6" t="s">
        <v>226</v>
      </c>
      <c r="D53" s="6" t="s">
        <v>36</v>
      </c>
      <c r="E53" s="6" t="s">
        <v>26</v>
      </c>
      <c r="F53" s="6">
        <v>15.7</v>
      </c>
    </row>
    <row r="54" spans="1:6" ht="15">
      <c r="A54" s="6" t="s">
        <v>487</v>
      </c>
      <c r="B54" s="6" t="s">
        <v>488</v>
      </c>
      <c r="C54" s="6" t="s">
        <v>42</v>
      </c>
      <c r="D54" s="6" t="s">
        <v>36</v>
      </c>
      <c r="E54" s="6" t="s">
        <v>26</v>
      </c>
      <c r="F54" s="6">
        <v>17</v>
      </c>
    </row>
    <row r="55" spans="1:6" ht="15">
      <c r="A55" s="6" t="s">
        <v>133</v>
      </c>
      <c r="B55" s="6" t="s">
        <v>134</v>
      </c>
      <c r="C55" s="6" t="s">
        <v>135</v>
      </c>
      <c r="D55" s="6" t="s">
        <v>136</v>
      </c>
      <c r="E55" s="6" t="s">
        <v>77</v>
      </c>
      <c r="F55" s="6">
        <v>36</v>
      </c>
    </row>
    <row r="56" spans="1:6" ht="15">
      <c r="A56" s="6" t="s">
        <v>361</v>
      </c>
      <c r="B56" s="6" t="s">
        <v>360</v>
      </c>
      <c r="C56" s="6" t="s">
        <v>73</v>
      </c>
      <c r="D56" s="6" t="s">
        <v>136</v>
      </c>
      <c r="E56" s="6" t="s">
        <v>26</v>
      </c>
      <c r="F56" s="6">
        <v>36</v>
      </c>
    </row>
    <row r="57" spans="1:6" ht="15">
      <c r="A57" s="6" t="s">
        <v>100</v>
      </c>
      <c r="B57" s="7" t="s">
        <v>101</v>
      </c>
      <c r="C57" s="7" t="s">
        <v>102</v>
      </c>
      <c r="D57" s="7" t="s">
        <v>103</v>
      </c>
      <c r="E57" s="7" t="s">
        <v>77</v>
      </c>
      <c r="F57" s="7">
        <v>18.3</v>
      </c>
    </row>
    <row r="58" spans="1:6" ht="15">
      <c r="A58" s="6"/>
      <c r="B58" s="7" t="s">
        <v>145</v>
      </c>
      <c r="C58" s="7" t="s">
        <v>146</v>
      </c>
      <c r="D58" s="7" t="s">
        <v>103</v>
      </c>
      <c r="E58" s="7" t="s">
        <v>21</v>
      </c>
      <c r="F58" s="7">
        <v>36</v>
      </c>
    </row>
    <row r="59" spans="1:6" ht="15">
      <c r="A59" s="6"/>
      <c r="B59" s="7" t="s">
        <v>210</v>
      </c>
      <c r="C59" s="7" t="s">
        <v>82</v>
      </c>
      <c r="D59" s="7" t="s">
        <v>103</v>
      </c>
      <c r="E59" s="7" t="s">
        <v>26</v>
      </c>
      <c r="F59" s="7">
        <v>31.1</v>
      </c>
    </row>
    <row r="60" spans="1:6" ht="15">
      <c r="A60" s="6"/>
      <c r="B60" s="7" t="s">
        <v>210</v>
      </c>
      <c r="C60" s="7" t="s">
        <v>211</v>
      </c>
      <c r="D60" s="7" t="s">
        <v>103</v>
      </c>
      <c r="E60" s="7" t="s">
        <v>26</v>
      </c>
      <c r="F60" s="7">
        <v>36</v>
      </c>
    </row>
    <row r="61" spans="1:6" ht="15">
      <c r="A61" s="6" t="s">
        <v>215</v>
      </c>
      <c r="B61" s="7" t="s">
        <v>216</v>
      </c>
      <c r="C61" s="7" t="s">
        <v>217</v>
      </c>
      <c r="D61" s="7" t="s">
        <v>103</v>
      </c>
      <c r="E61" s="7" t="s">
        <v>18</v>
      </c>
      <c r="F61" s="7">
        <v>3.3</v>
      </c>
    </row>
    <row r="62" spans="1:6" ht="15">
      <c r="A62" s="6" t="s">
        <v>218</v>
      </c>
      <c r="B62" s="6" t="s">
        <v>216</v>
      </c>
      <c r="C62" s="6" t="s">
        <v>219</v>
      </c>
      <c r="D62" s="6" t="s">
        <v>103</v>
      </c>
      <c r="E62" s="6" t="s">
        <v>26</v>
      </c>
      <c r="F62" s="7">
        <v>4.2</v>
      </c>
    </row>
    <row r="63" spans="1:6" ht="15">
      <c r="A63" s="6"/>
      <c r="B63" s="7" t="s">
        <v>216</v>
      </c>
      <c r="C63" s="7" t="s">
        <v>42</v>
      </c>
      <c r="D63" s="7" t="s">
        <v>103</v>
      </c>
      <c r="E63" s="7" t="s">
        <v>26</v>
      </c>
      <c r="F63" s="7">
        <v>11.8</v>
      </c>
    </row>
    <row r="64" spans="1:6" ht="15">
      <c r="A64" s="6"/>
      <c r="B64" s="7" t="s">
        <v>216</v>
      </c>
      <c r="C64" s="7" t="s">
        <v>220</v>
      </c>
      <c r="D64" s="7" t="s">
        <v>103</v>
      </c>
      <c r="E64" s="7" t="s">
        <v>21</v>
      </c>
      <c r="F64" s="7">
        <v>17.5</v>
      </c>
    </row>
    <row r="65" spans="1:6" ht="15">
      <c r="A65" s="6"/>
      <c r="B65" s="7" t="s">
        <v>225</v>
      </c>
      <c r="C65" s="7" t="s">
        <v>226</v>
      </c>
      <c r="D65" s="7" t="s">
        <v>103</v>
      </c>
      <c r="E65" s="7" t="s">
        <v>26</v>
      </c>
      <c r="F65" s="7">
        <v>36</v>
      </c>
    </row>
    <row r="66" spans="1:6" ht="15">
      <c r="A66" s="6" t="s">
        <v>275</v>
      </c>
      <c r="B66" s="7" t="s">
        <v>276</v>
      </c>
      <c r="C66" s="7" t="s">
        <v>111</v>
      </c>
      <c r="D66" s="7" t="s">
        <v>103</v>
      </c>
      <c r="E66" s="7" t="s">
        <v>26</v>
      </c>
      <c r="F66" s="7">
        <v>3</v>
      </c>
    </row>
    <row r="67" spans="1:6" ht="15">
      <c r="A67" s="6" t="s">
        <v>277</v>
      </c>
      <c r="B67" s="7" t="s">
        <v>276</v>
      </c>
      <c r="C67" s="7" t="s">
        <v>278</v>
      </c>
      <c r="D67" s="7" t="s">
        <v>103</v>
      </c>
      <c r="E67" s="7" t="s">
        <v>24</v>
      </c>
      <c r="F67" s="7">
        <v>14.9</v>
      </c>
    </row>
    <row r="68" spans="1:6" ht="15">
      <c r="A68" s="6" t="s">
        <v>279</v>
      </c>
      <c r="B68" s="7" t="s">
        <v>276</v>
      </c>
      <c r="C68" s="7" t="s">
        <v>280</v>
      </c>
      <c r="D68" s="7" t="s">
        <v>103</v>
      </c>
      <c r="E68" s="7" t="s">
        <v>21</v>
      </c>
      <c r="F68" s="7">
        <v>14.5</v>
      </c>
    </row>
    <row r="69" spans="1:6" ht="15">
      <c r="A69" s="6"/>
      <c r="B69" s="7" t="s">
        <v>281</v>
      </c>
      <c r="C69" s="7" t="s">
        <v>282</v>
      </c>
      <c r="D69" s="7" t="s">
        <v>103</v>
      </c>
      <c r="E69" s="7" t="s">
        <v>26</v>
      </c>
      <c r="F69" s="7">
        <v>36</v>
      </c>
    </row>
    <row r="70" spans="1:6" ht="15">
      <c r="A70" s="6" t="s">
        <v>287</v>
      </c>
      <c r="B70" s="7" t="s">
        <v>288</v>
      </c>
      <c r="C70" s="7" t="s">
        <v>289</v>
      </c>
      <c r="D70" s="7" t="s">
        <v>103</v>
      </c>
      <c r="E70" s="7" t="s">
        <v>77</v>
      </c>
      <c r="F70" s="7">
        <v>5.1</v>
      </c>
    </row>
    <row r="71" spans="1:6" ht="15">
      <c r="A71" s="6" t="s">
        <v>314</v>
      </c>
      <c r="B71" s="7" t="s">
        <v>315</v>
      </c>
      <c r="C71" s="7" t="s">
        <v>280</v>
      </c>
      <c r="D71" s="7" t="s">
        <v>103</v>
      </c>
      <c r="E71" s="7" t="s">
        <v>155</v>
      </c>
      <c r="F71" s="7">
        <v>31.9</v>
      </c>
    </row>
    <row r="72" spans="1:6" ht="15">
      <c r="A72" s="6" t="s">
        <v>316</v>
      </c>
      <c r="B72" s="7" t="s">
        <v>315</v>
      </c>
      <c r="C72" s="7" t="s">
        <v>132</v>
      </c>
      <c r="D72" s="7" t="s">
        <v>103</v>
      </c>
      <c r="E72" s="7" t="s">
        <v>18</v>
      </c>
      <c r="F72" s="7">
        <v>31.1</v>
      </c>
    </row>
    <row r="73" spans="1:6" ht="15">
      <c r="A73" s="6"/>
      <c r="B73" s="7" t="s">
        <v>315</v>
      </c>
      <c r="C73" s="7" t="s">
        <v>172</v>
      </c>
      <c r="D73" s="7" t="s">
        <v>103</v>
      </c>
      <c r="E73" s="7" t="s">
        <v>26</v>
      </c>
      <c r="F73" s="7">
        <v>36</v>
      </c>
    </row>
    <row r="74" spans="1:6" ht="15">
      <c r="A74" s="6" t="s">
        <v>369</v>
      </c>
      <c r="B74" s="7" t="s">
        <v>370</v>
      </c>
      <c r="C74" s="7" t="s">
        <v>226</v>
      </c>
      <c r="D74" s="7" t="s">
        <v>103</v>
      </c>
      <c r="E74" s="7" t="s">
        <v>26</v>
      </c>
      <c r="F74" s="7">
        <v>23.5</v>
      </c>
    </row>
    <row r="75" spans="1:6" ht="15">
      <c r="A75" s="6" t="s">
        <v>371</v>
      </c>
      <c r="B75" s="7" t="s">
        <v>370</v>
      </c>
      <c r="C75" s="7" t="s">
        <v>372</v>
      </c>
      <c r="D75" s="7" t="s">
        <v>103</v>
      </c>
      <c r="E75" s="7" t="s">
        <v>21</v>
      </c>
      <c r="F75" s="7">
        <v>33.6</v>
      </c>
    </row>
    <row r="76" spans="1:6" ht="15">
      <c r="A76" s="6"/>
      <c r="B76" s="7" t="s">
        <v>404</v>
      </c>
      <c r="C76" s="7" t="s">
        <v>405</v>
      </c>
      <c r="D76" s="7" t="s">
        <v>103</v>
      </c>
      <c r="E76" s="7" t="s">
        <v>21</v>
      </c>
      <c r="F76" s="7">
        <v>36</v>
      </c>
    </row>
    <row r="77" spans="1:6" ht="15">
      <c r="A77" s="6"/>
      <c r="B77" s="7" t="s">
        <v>412</v>
      </c>
      <c r="C77" s="7" t="s">
        <v>413</v>
      </c>
      <c r="D77" s="7" t="s">
        <v>103</v>
      </c>
      <c r="E77" s="7" t="s">
        <v>26</v>
      </c>
      <c r="F77" s="7">
        <v>12.5</v>
      </c>
    </row>
    <row r="78" spans="1:6" ht="15">
      <c r="A78" s="6"/>
      <c r="B78" s="7" t="s">
        <v>414</v>
      </c>
      <c r="C78" s="7" t="s">
        <v>206</v>
      </c>
      <c r="D78" s="7" t="s">
        <v>103</v>
      </c>
      <c r="E78" s="7" t="s">
        <v>77</v>
      </c>
      <c r="F78" s="7">
        <v>12.7</v>
      </c>
    </row>
    <row r="79" spans="1:6" ht="15">
      <c r="A79" s="6"/>
      <c r="B79" s="7" t="s">
        <v>414</v>
      </c>
      <c r="C79" s="7" t="s">
        <v>146</v>
      </c>
      <c r="D79" s="7" t="s">
        <v>103</v>
      </c>
      <c r="E79" s="7" t="s">
        <v>21</v>
      </c>
      <c r="F79" s="7">
        <v>34.1</v>
      </c>
    </row>
    <row r="80" spans="1:6" ht="15">
      <c r="A80" s="6"/>
      <c r="B80" s="7" t="s">
        <v>414</v>
      </c>
      <c r="C80" s="7" t="s">
        <v>415</v>
      </c>
      <c r="D80" s="7" t="s">
        <v>103</v>
      </c>
      <c r="E80" s="7" t="s">
        <v>21</v>
      </c>
      <c r="F80" s="7">
        <v>36</v>
      </c>
    </row>
    <row r="81" spans="1:6" ht="15">
      <c r="A81" s="6"/>
      <c r="B81" s="7" t="s">
        <v>414</v>
      </c>
      <c r="C81" s="7" t="s">
        <v>416</v>
      </c>
      <c r="D81" s="7" t="s">
        <v>103</v>
      </c>
      <c r="E81" s="7" t="s">
        <v>21</v>
      </c>
      <c r="F81" s="7">
        <v>36</v>
      </c>
    </row>
    <row r="82" spans="1:6" ht="15">
      <c r="A82" s="6" t="s">
        <v>417</v>
      </c>
      <c r="B82" s="7" t="s">
        <v>418</v>
      </c>
      <c r="C82" s="7" t="s">
        <v>226</v>
      </c>
      <c r="D82" s="7" t="s">
        <v>103</v>
      </c>
      <c r="E82" s="7" t="s">
        <v>26</v>
      </c>
      <c r="F82" s="7">
        <v>32</v>
      </c>
    </row>
    <row r="83" spans="1:6" ht="15">
      <c r="A83" s="6" t="s">
        <v>431</v>
      </c>
      <c r="B83" s="7" t="s">
        <v>432</v>
      </c>
      <c r="C83" s="7" t="s">
        <v>422</v>
      </c>
      <c r="D83" s="7" t="s">
        <v>103</v>
      </c>
      <c r="E83" s="7" t="s">
        <v>53</v>
      </c>
      <c r="F83" s="7">
        <v>17.9</v>
      </c>
    </row>
    <row r="84" spans="1:6" ht="15">
      <c r="A84" s="6"/>
      <c r="B84" s="7" t="s">
        <v>432</v>
      </c>
      <c r="C84" s="7" t="s">
        <v>433</v>
      </c>
      <c r="D84" s="7" t="s">
        <v>103</v>
      </c>
      <c r="E84" s="7" t="s">
        <v>18</v>
      </c>
      <c r="F84" s="7">
        <v>20</v>
      </c>
    </row>
    <row r="85" spans="1:6" ht="15">
      <c r="A85" s="6" t="s">
        <v>434</v>
      </c>
      <c r="B85" s="7" t="s">
        <v>432</v>
      </c>
      <c r="C85" s="7" t="s">
        <v>226</v>
      </c>
      <c r="D85" s="7" t="s">
        <v>103</v>
      </c>
      <c r="E85" s="7" t="s">
        <v>26</v>
      </c>
      <c r="F85" s="7">
        <v>24.5</v>
      </c>
    </row>
    <row r="86" spans="1:6" ht="15">
      <c r="A86" s="6"/>
      <c r="B86" s="7" t="s">
        <v>445</v>
      </c>
      <c r="C86" s="7" t="s">
        <v>82</v>
      </c>
      <c r="D86" s="7" t="s">
        <v>103</v>
      </c>
      <c r="E86" s="7" t="s">
        <v>26</v>
      </c>
      <c r="F86" s="7">
        <v>36</v>
      </c>
    </row>
    <row r="87" spans="1:6" ht="15">
      <c r="A87" s="6" t="s">
        <v>452</v>
      </c>
      <c r="B87" s="7" t="s">
        <v>453</v>
      </c>
      <c r="C87" s="7" t="s">
        <v>363</v>
      </c>
      <c r="D87" s="7" t="s">
        <v>103</v>
      </c>
      <c r="E87" s="7" t="s">
        <v>26</v>
      </c>
      <c r="F87" s="7">
        <v>3.8</v>
      </c>
    </row>
    <row r="88" spans="1:6" ht="15">
      <c r="A88" s="6" t="s">
        <v>454</v>
      </c>
      <c r="B88" s="7" t="s">
        <v>453</v>
      </c>
      <c r="C88" s="7" t="s">
        <v>214</v>
      </c>
      <c r="D88" s="7" t="s">
        <v>103</v>
      </c>
      <c r="E88" s="7" t="s">
        <v>77</v>
      </c>
      <c r="F88" s="7">
        <v>16.8</v>
      </c>
    </row>
    <row r="89" spans="1:6" ht="15">
      <c r="A89" s="6"/>
      <c r="B89" s="7" t="s">
        <v>453</v>
      </c>
      <c r="C89" s="7" t="s">
        <v>455</v>
      </c>
      <c r="D89" s="7" t="s">
        <v>103</v>
      </c>
      <c r="E89" s="7" t="s">
        <v>21</v>
      </c>
      <c r="F89" s="7">
        <v>36</v>
      </c>
    </row>
    <row r="90" spans="1:6" ht="15">
      <c r="A90" s="6"/>
      <c r="B90" s="7" t="s">
        <v>478</v>
      </c>
      <c r="C90" s="7" t="s">
        <v>90</v>
      </c>
      <c r="D90" s="7" t="s">
        <v>103</v>
      </c>
      <c r="E90" s="7" t="s">
        <v>26</v>
      </c>
      <c r="F90" s="7">
        <v>36</v>
      </c>
    </row>
    <row r="91" spans="1:6" ht="15">
      <c r="A91" s="6" t="s">
        <v>479</v>
      </c>
      <c r="B91" s="7" t="s">
        <v>480</v>
      </c>
      <c r="C91" s="7" t="s">
        <v>302</v>
      </c>
      <c r="D91" s="7" t="s">
        <v>103</v>
      </c>
      <c r="E91" s="7" t="s">
        <v>26</v>
      </c>
      <c r="F91" s="7">
        <v>25.2</v>
      </c>
    </row>
    <row r="92" spans="1:6" ht="15">
      <c r="A92" s="6"/>
      <c r="B92" s="6" t="s">
        <v>525</v>
      </c>
      <c r="C92" s="6" t="s">
        <v>381</v>
      </c>
      <c r="D92" s="6" t="s">
        <v>103</v>
      </c>
      <c r="E92" s="6" t="s">
        <v>26</v>
      </c>
      <c r="F92" s="6">
        <v>36</v>
      </c>
    </row>
    <row r="93" spans="1:6" ht="15">
      <c r="A93" s="6" t="s">
        <v>40</v>
      </c>
      <c r="B93" s="7" t="s">
        <v>41</v>
      </c>
      <c r="C93" s="7" t="s">
        <v>42</v>
      </c>
      <c r="D93" s="7" t="s">
        <v>43</v>
      </c>
      <c r="E93" s="7" t="s">
        <v>26</v>
      </c>
      <c r="F93" s="7">
        <v>36</v>
      </c>
    </row>
    <row r="94" spans="1:6" ht="15">
      <c r="A94" s="6" t="s">
        <v>48</v>
      </c>
      <c r="B94" s="7" t="s">
        <v>45</v>
      </c>
      <c r="C94" s="7" t="s">
        <v>49</v>
      </c>
      <c r="D94" s="7" t="s">
        <v>43</v>
      </c>
      <c r="E94" s="7" t="s">
        <v>26</v>
      </c>
      <c r="F94" s="7">
        <v>14.1</v>
      </c>
    </row>
    <row r="95" spans="1:6" ht="15">
      <c r="A95" s="6" t="s">
        <v>92</v>
      </c>
      <c r="B95" s="7" t="s">
        <v>93</v>
      </c>
      <c r="C95" s="7" t="s">
        <v>94</v>
      </c>
      <c r="D95" s="7" t="s">
        <v>43</v>
      </c>
      <c r="E95" s="7" t="s">
        <v>26</v>
      </c>
      <c r="F95" s="7">
        <v>16.7</v>
      </c>
    </row>
    <row r="96" spans="1:6" ht="15">
      <c r="A96" s="6" t="s">
        <v>95</v>
      </c>
      <c r="B96" s="6" t="s">
        <v>93</v>
      </c>
      <c r="C96" s="6" t="s">
        <v>96</v>
      </c>
      <c r="D96" s="6" t="s">
        <v>43</v>
      </c>
      <c r="E96" s="6" t="s">
        <v>21</v>
      </c>
      <c r="F96" s="6">
        <v>36</v>
      </c>
    </row>
    <row r="97" spans="1:6" ht="15">
      <c r="A97" s="6" t="s">
        <v>138</v>
      </c>
      <c r="B97" s="7" t="s">
        <v>139</v>
      </c>
      <c r="C97" s="7" t="s">
        <v>140</v>
      </c>
      <c r="D97" s="7" t="s">
        <v>43</v>
      </c>
      <c r="E97" s="7" t="s">
        <v>77</v>
      </c>
      <c r="F97" s="7">
        <v>26.1</v>
      </c>
    </row>
    <row r="98" spans="1:6" ht="15">
      <c r="A98" s="6" t="s">
        <v>141</v>
      </c>
      <c r="B98" s="7" t="s">
        <v>139</v>
      </c>
      <c r="C98" s="7" t="s">
        <v>142</v>
      </c>
      <c r="D98" s="7" t="s">
        <v>43</v>
      </c>
      <c r="E98" s="7" t="s">
        <v>21</v>
      </c>
      <c r="F98" s="7">
        <v>36</v>
      </c>
    </row>
    <row r="99" spans="1:6" ht="15">
      <c r="A99" s="6" t="s">
        <v>147</v>
      </c>
      <c r="B99" s="6" t="s">
        <v>148</v>
      </c>
      <c r="C99" s="6" t="s">
        <v>149</v>
      </c>
      <c r="D99" s="6" t="s">
        <v>43</v>
      </c>
      <c r="E99" s="6" t="s">
        <v>77</v>
      </c>
      <c r="F99" s="6">
        <v>36</v>
      </c>
    </row>
    <row r="100" spans="1:6" ht="15">
      <c r="A100" s="6" t="s">
        <v>150</v>
      </c>
      <c r="B100" s="7" t="s">
        <v>151</v>
      </c>
      <c r="C100" s="7" t="s">
        <v>152</v>
      </c>
      <c r="D100" s="7" t="s">
        <v>43</v>
      </c>
      <c r="E100" s="7" t="s">
        <v>77</v>
      </c>
      <c r="F100" s="7">
        <v>24.5</v>
      </c>
    </row>
    <row r="101" spans="1:6" ht="15">
      <c r="A101" s="6" t="s">
        <v>153</v>
      </c>
      <c r="B101" s="7" t="s">
        <v>151</v>
      </c>
      <c r="C101" s="7" t="s">
        <v>154</v>
      </c>
      <c r="D101" s="7" t="s">
        <v>43</v>
      </c>
      <c r="E101" s="7" t="s">
        <v>155</v>
      </c>
      <c r="F101" s="7">
        <v>36</v>
      </c>
    </row>
    <row r="102" spans="1:6" ht="15">
      <c r="A102" s="6" t="s">
        <v>178</v>
      </c>
      <c r="B102" s="7" t="s">
        <v>179</v>
      </c>
      <c r="C102" s="7" t="s">
        <v>125</v>
      </c>
      <c r="D102" s="7" t="s">
        <v>43</v>
      </c>
      <c r="E102" s="7" t="s">
        <v>26</v>
      </c>
      <c r="F102" s="7">
        <v>13.6</v>
      </c>
    </row>
    <row r="103" spans="1:6" ht="15">
      <c r="A103" s="6" t="s">
        <v>187</v>
      </c>
      <c r="B103" s="7" t="s">
        <v>188</v>
      </c>
      <c r="C103" s="7" t="s">
        <v>189</v>
      </c>
      <c r="D103" s="7" t="s">
        <v>43</v>
      </c>
      <c r="E103" s="7" t="s">
        <v>26</v>
      </c>
      <c r="F103" s="7">
        <v>31.4</v>
      </c>
    </row>
    <row r="104" spans="1:6" ht="15">
      <c r="A104" s="6" t="s">
        <v>193</v>
      </c>
      <c r="B104" s="6" t="s">
        <v>194</v>
      </c>
      <c r="C104" s="6" t="s">
        <v>195</v>
      </c>
      <c r="D104" s="6" t="s">
        <v>43</v>
      </c>
      <c r="E104" s="6" t="s">
        <v>77</v>
      </c>
      <c r="F104" s="6">
        <v>36</v>
      </c>
    </row>
    <row r="105" spans="1:6" ht="15">
      <c r="A105" s="6" t="s">
        <v>196</v>
      </c>
      <c r="B105" s="6" t="s">
        <v>194</v>
      </c>
      <c r="C105" s="6" t="s">
        <v>197</v>
      </c>
      <c r="D105" s="6" t="s">
        <v>43</v>
      </c>
      <c r="E105" s="6" t="s">
        <v>155</v>
      </c>
      <c r="F105" s="6">
        <v>36</v>
      </c>
    </row>
    <row r="106" spans="1:6" ht="15">
      <c r="A106" s="6" t="s">
        <v>212</v>
      </c>
      <c r="B106" s="6" t="s">
        <v>213</v>
      </c>
      <c r="C106" s="6" t="s">
        <v>214</v>
      </c>
      <c r="D106" s="6" t="s">
        <v>43</v>
      </c>
      <c r="E106" s="6" t="s">
        <v>53</v>
      </c>
      <c r="F106" s="6">
        <v>36</v>
      </c>
    </row>
    <row r="107" spans="1:6" ht="15">
      <c r="A107" s="6" t="s">
        <v>223</v>
      </c>
      <c r="B107" s="7" t="s">
        <v>224</v>
      </c>
      <c r="C107" s="7" t="s">
        <v>52</v>
      </c>
      <c r="D107" s="7" t="s">
        <v>43</v>
      </c>
      <c r="E107" s="7" t="s">
        <v>26</v>
      </c>
      <c r="F107" s="7">
        <v>24.1</v>
      </c>
    </row>
    <row r="108" spans="1:6" ht="15">
      <c r="A108" s="6" t="s">
        <v>250</v>
      </c>
      <c r="B108" s="7" t="s">
        <v>251</v>
      </c>
      <c r="C108" s="7" t="s">
        <v>82</v>
      </c>
      <c r="D108" s="7" t="s">
        <v>43</v>
      </c>
      <c r="E108" s="7" t="s">
        <v>26</v>
      </c>
      <c r="F108" s="7">
        <v>36</v>
      </c>
    </row>
    <row r="109" spans="1:6" ht="15">
      <c r="A109" s="6" t="s">
        <v>252</v>
      </c>
      <c r="B109" s="7" t="s">
        <v>253</v>
      </c>
      <c r="C109" s="7" t="s">
        <v>254</v>
      </c>
      <c r="D109" s="7" t="s">
        <v>43</v>
      </c>
      <c r="E109" s="7" t="s">
        <v>26</v>
      </c>
      <c r="F109" s="7">
        <v>36</v>
      </c>
    </row>
    <row r="110" spans="1:6" ht="15">
      <c r="A110" s="6" t="s">
        <v>255</v>
      </c>
      <c r="B110" s="6" t="s">
        <v>256</v>
      </c>
      <c r="C110" s="6" t="s">
        <v>257</v>
      </c>
      <c r="D110" s="6" t="s">
        <v>43</v>
      </c>
      <c r="E110" s="6" t="s">
        <v>26</v>
      </c>
      <c r="F110" s="6">
        <v>36</v>
      </c>
    </row>
    <row r="111" spans="1:6" ht="15">
      <c r="A111" s="6" t="s">
        <v>268</v>
      </c>
      <c r="B111" s="7" t="s">
        <v>269</v>
      </c>
      <c r="C111" s="7" t="s">
        <v>270</v>
      </c>
      <c r="D111" s="7" t="s">
        <v>43</v>
      </c>
      <c r="E111" s="7" t="s">
        <v>26</v>
      </c>
      <c r="F111" s="7">
        <v>18.7</v>
      </c>
    </row>
    <row r="112" spans="1:6" ht="15">
      <c r="A112" s="6" t="s">
        <v>335</v>
      </c>
      <c r="B112" s="6" t="s">
        <v>336</v>
      </c>
      <c r="C112" s="6" t="s">
        <v>337</v>
      </c>
      <c r="D112" s="6" t="s">
        <v>43</v>
      </c>
      <c r="E112" s="6" t="s">
        <v>186</v>
      </c>
      <c r="F112" s="6">
        <v>36</v>
      </c>
    </row>
    <row r="113" spans="1:6" ht="15">
      <c r="A113" s="6" t="s">
        <v>338</v>
      </c>
      <c r="B113" s="6" t="s">
        <v>336</v>
      </c>
      <c r="C113" s="6" t="s">
        <v>339</v>
      </c>
      <c r="D113" s="6" t="s">
        <v>43</v>
      </c>
      <c r="E113" s="6" t="s">
        <v>53</v>
      </c>
      <c r="F113" s="6">
        <v>36</v>
      </c>
    </row>
    <row r="114" spans="1:6" ht="15">
      <c r="A114" s="6" t="s">
        <v>355</v>
      </c>
      <c r="B114" s="7" t="s">
        <v>356</v>
      </c>
      <c r="C114" s="7" t="s">
        <v>357</v>
      </c>
      <c r="D114" s="7" t="s">
        <v>43</v>
      </c>
      <c r="E114" s="7" t="s">
        <v>155</v>
      </c>
      <c r="F114" s="7">
        <v>36</v>
      </c>
    </row>
    <row r="115" spans="1:6" ht="15">
      <c r="A115" s="6" t="s">
        <v>358</v>
      </c>
      <c r="B115" s="6" t="s">
        <v>356</v>
      </c>
      <c r="C115" s="6" t="s">
        <v>359</v>
      </c>
      <c r="D115" s="6" t="s">
        <v>43</v>
      </c>
      <c r="E115" s="6" t="s">
        <v>77</v>
      </c>
      <c r="F115" s="6">
        <v>36</v>
      </c>
    </row>
    <row r="116" spans="1:6" ht="15">
      <c r="A116" s="6" t="s">
        <v>380</v>
      </c>
      <c r="B116" s="7" t="s">
        <v>52</v>
      </c>
      <c r="C116" s="7" t="s">
        <v>381</v>
      </c>
      <c r="D116" s="7" t="s">
        <v>43</v>
      </c>
      <c r="E116" s="7" t="s">
        <v>26</v>
      </c>
      <c r="F116" s="7">
        <v>12.4</v>
      </c>
    </row>
    <row r="117" spans="1:6" ht="15">
      <c r="A117" s="6"/>
      <c r="B117" s="7" t="s">
        <v>52</v>
      </c>
      <c r="C117" s="7" t="s">
        <v>135</v>
      </c>
      <c r="D117" s="7" t="s">
        <v>43</v>
      </c>
      <c r="E117" s="7" t="s">
        <v>26</v>
      </c>
      <c r="F117" s="7">
        <v>21.2</v>
      </c>
    </row>
    <row r="118" spans="1:6" ht="15">
      <c r="A118" s="6" t="s">
        <v>419</v>
      </c>
      <c r="B118" s="7" t="s">
        <v>418</v>
      </c>
      <c r="C118" s="7" t="s">
        <v>420</v>
      </c>
      <c r="D118" s="7" t="s">
        <v>43</v>
      </c>
      <c r="E118" s="7" t="s">
        <v>186</v>
      </c>
      <c r="F118" s="7">
        <v>36</v>
      </c>
    </row>
    <row r="119" spans="1:6" ht="15">
      <c r="A119" s="6" t="s">
        <v>421</v>
      </c>
      <c r="B119" s="7" t="s">
        <v>418</v>
      </c>
      <c r="C119" s="7" t="s">
        <v>422</v>
      </c>
      <c r="D119" s="7" t="s">
        <v>43</v>
      </c>
      <c r="E119" s="7" t="s">
        <v>53</v>
      </c>
      <c r="F119" s="7">
        <v>36</v>
      </c>
    </row>
    <row r="120" spans="1:6" ht="15">
      <c r="A120" s="6" t="s">
        <v>498</v>
      </c>
      <c r="B120" s="6" t="s">
        <v>4</v>
      </c>
      <c r="C120" s="6" t="s">
        <v>499</v>
      </c>
      <c r="D120" s="6" t="s">
        <v>43</v>
      </c>
      <c r="E120" s="6" t="s">
        <v>53</v>
      </c>
      <c r="F120" s="6">
        <v>36</v>
      </c>
    </row>
    <row r="121" spans="1:6" ht="15">
      <c r="A121" s="6" t="s">
        <v>196</v>
      </c>
      <c r="B121" s="6" t="s">
        <v>526</v>
      </c>
      <c r="C121" s="6" t="s">
        <v>52</v>
      </c>
      <c r="D121" s="6" t="s">
        <v>43</v>
      </c>
      <c r="E121" s="6" t="s">
        <v>77</v>
      </c>
      <c r="F121" s="6">
        <v>36</v>
      </c>
    </row>
    <row r="122" spans="1:6" ht="15">
      <c r="A122" s="6" t="s">
        <v>527</v>
      </c>
      <c r="B122" s="6" t="s">
        <v>528</v>
      </c>
      <c r="C122" s="6" t="s">
        <v>135</v>
      </c>
      <c r="D122" s="6" t="s">
        <v>43</v>
      </c>
      <c r="E122" s="6" t="s">
        <v>26</v>
      </c>
      <c r="F122" s="6">
        <v>16.9</v>
      </c>
    </row>
    <row r="123" spans="1:6" ht="15">
      <c r="A123" s="6" t="s">
        <v>529</v>
      </c>
      <c r="B123" s="6" t="s">
        <v>528</v>
      </c>
      <c r="C123" s="6" t="s">
        <v>352</v>
      </c>
      <c r="D123" s="6" t="s">
        <v>43</v>
      </c>
      <c r="E123" s="6" t="s">
        <v>21</v>
      </c>
      <c r="F123" s="6">
        <v>36</v>
      </c>
    </row>
    <row r="124" spans="1:6" ht="15">
      <c r="A124" s="6" t="s">
        <v>546</v>
      </c>
      <c r="B124" s="6" t="s">
        <v>547</v>
      </c>
      <c r="C124" s="6" t="s">
        <v>477</v>
      </c>
      <c r="D124" s="6" t="s">
        <v>43</v>
      </c>
      <c r="E124" s="6" t="s">
        <v>77</v>
      </c>
      <c r="F124" s="6">
        <v>36</v>
      </c>
    </row>
    <row r="125" spans="1:6" ht="15">
      <c r="A125" s="6" t="s">
        <v>163</v>
      </c>
      <c r="B125" s="7" t="s">
        <v>164</v>
      </c>
      <c r="C125" s="7" t="s">
        <v>90</v>
      </c>
      <c r="D125" s="7" t="s">
        <v>165</v>
      </c>
      <c r="E125" s="7" t="s">
        <v>26</v>
      </c>
      <c r="F125" s="7">
        <v>36</v>
      </c>
    </row>
    <row r="126" spans="1:6" ht="15">
      <c r="A126" s="6" t="s">
        <v>207</v>
      </c>
      <c r="B126" s="6" t="s">
        <v>208</v>
      </c>
      <c r="C126" s="6" t="s">
        <v>209</v>
      </c>
      <c r="D126" s="6" t="s">
        <v>165</v>
      </c>
      <c r="E126" s="6" t="s">
        <v>26</v>
      </c>
      <c r="F126" s="6">
        <v>36</v>
      </c>
    </row>
    <row r="127" spans="1:6" ht="15">
      <c r="A127" s="6" t="s">
        <v>229</v>
      </c>
      <c r="B127" s="7" t="s">
        <v>230</v>
      </c>
      <c r="C127" s="7" t="s">
        <v>231</v>
      </c>
      <c r="D127" s="7" t="s">
        <v>165</v>
      </c>
      <c r="E127" s="7" t="s">
        <v>77</v>
      </c>
      <c r="F127" s="7">
        <v>23.8</v>
      </c>
    </row>
    <row r="128" spans="1:6" ht="15">
      <c r="A128" s="6"/>
      <c r="B128" s="7" t="s">
        <v>297</v>
      </c>
      <c r="C128" s="7" t="s">
        <v>90</v>
      </c>
      <c r="D128" s="7" t="s">
        <v>165</v>
      </c>
      <c r="E128" s="7" t="s">
        <v>77</v>
      </c>
      <c r="F128" s="7">
        <v>10.1</v>
      </c>
    </row>
    <row r="129" spans="1:6" ht="15">
      <c r="A129" s="6" t="s">
        <v>309</v>
      </c>
      <c r="B129" s="7" t="s">
        <v>310</v>
      </c>
      <c r="C129" s="7" t="s">
        <v>311</v>
      </c>
      <c r="D129" s="7" t="s">
        <v>165</v>
      </c>
      <c r="E129" s="7" t="s">
        <v>26</v>
      </c>
      <c r="F129" s="7">
        <v>15.1</v>
      </c>
    </row>
    <row r="130" spans="1:6" ht="15">
      <c r="A130" s="6" t="s">
        <v>312</v>
      </c>
      <c r="B130" s="7" t="s">
        <v>310</v>
      </c>
      <c r="C130" s="7" t="s">
        <v>313</v>
      </c>
      <c r="D130" s="7" t="s">
        <v>165</v>
      </c>
      <c r="E130" s="7" t="s">
        <v>26</v>
      </c>
      <c r="F130" s="7">
        <v>15.9</v>
      </c>
    </row>
    <row r="131" spans="1:6" ht="15">
      <c r="A131" s="6" t="s">
        <v>532</v>
      </c>
      <c r="B131" s="6" t="s">
        <v>530</v>
      </c>
      <c r="C131" s="6" t="s">
        <v>219</v>
      </c>
      <c r="D131" s="6" t="s">
        <v>165</v>
      </c>
      <c r="E131" s="6" t="s">
        <v>26</v>
      </c>
      <c r="F131" s="6">
        <v>36</v>
      </c>
    </row>
    <row r="132" spans="1:6" ht="15">
      <c r="A132" s="6" t="s">
        <v>166</v>
      </c>
      <c r="B132" s="6" t="s">
        <v>6</v>
      </c>
      <c r="C132" s="6" t="s">
        <v>167</v>
      </c>
      <c r="D132" s="6" t="s">
        <v>5</v>
      </c>
      <c r="E132" s="6" t="s">
        <v>26</v>
      </c>
      <c r="F132" s="6">
        <v>36</v>
      </c>
    </row>
    <row r="133" spans="1:6" ht="15">
      <c r="A133" s="6" t="s">
        <v>402</v>
      </c>
      <c r="B133" s="6" t="s">
        <v>403</v>
      </c>
      <c r="C133" s="6" t="s">
        <v>201</v>
      </c>
      <c r="D133" s="6" t="s">
        <v>5</v>
      </c>
      <c r="E133" s="6" t="s">
        <v>26</v>
      </c>
      <c r="F133" s="6">
        <v>17.8</v>
      </c>
    </row>
    <row r="134" spans="1:6" ht="15">
      <c r="A134" s="6" t="s">
        <v>472</v>
      </c>
      <c r="B134" s="6" t="s">
        <v>473</v>
      </c>
      <c r="C134" s="6" t="s">
        <v>474</v>
      </c>
      <c r="D134" s="6" t="s">
        <v>5</v>
      </c>
      <c r="E134" s="6" t="s">
        <v>26</v>
      </c>
      <c r="F134" s="6">
        <v>3.2</v>
      </c>
    </row>
    <row r="135" spans="1:6" ht="15">
      <c r="A135" s="6" t="s">
        <v>508</v>
      </c>
      <c r="B135" s="7" t="s">
        <v>509</v>
      </c>
      <c r="C135" s="7" t="s">
        <v>510</v>
      </c>
      <c r="D135" s="7" t="s">
        <v>5</v>
      </c>
      <c r="E135" s="7" t="s">
        <v>511</v>
      </c>
      <c r="F135" s="7">
        <v>15.5</v>
      </c>
    </row>
    <row r="136" spans="1:6" ht="15">
      <c r="A136" s="6" t="s">
        <v>512</v>
      </c>
      <c r="B136" s="7" t="s">
        <v>509</v>
      </c>
      <c r="C136" s="7" t="s">
        <v>513</v>
      </c>
      <c r="D136" s="7" t="s">
        <v>5</v>
      </c>
      <c r="E136" s="7" t="s">
        <v>77</v>
      </c>
      <c r="F136" s="7">
        <v>16.1</v>
      </c>
    </row>
    <row r="137" spans="1:6" ht="15">
      <c r="A137" s="6" t="s">
        <v>514</v>
      </c>
      <c r="B137" s="6" t="s">
        <v>509</v>
      </c>
      <c r="C137" s="6" t="s">
        <v>515</v>
      </c>
      <c r="D137" s="6" t="s">
        <v>5</v>
      </c>
      <c r="E137" s="6" t="s">
        <v>155</v>
      </c>
      <c r="F137" s="6">
        <v>30.3</v>
      </c>
    </row>
    <row r="138" spans="1:6" ht="15">
      <c r="A138" s="6" t="s">
        <v>516</v>
      </c>
      <c r="B138" s="6" t="s">
        <v>509</v>
      </c>
      <c r="C138" s="6" t="s">
        <v>158</v>
      </c>
      <c r="D138" s="6" t="s">
        <v>5</v>
      </c>
      <c r="E138" s="6" t="s">
        <v>26</v>
      </c>
      <c r="F138" s="6">
        <v>17.3</v>
      </c>
    </row>
    <row r="139" spans="1:6" ht="15">
      <c r="A139" s="6" t="s">
        <v>517</v>
      </c>
      <c r="B139" s="6" t="s">
        <v>509</v>
      </c>
      <c r="C139" s="6" t="s">
        <v>518</v>
      </c>
      <c r="D139" s="6" t="s">
        <v>5</v>
      </c>
      <c r="E139" s="6" t="s">
        <v>26</v>
      </c>
      <c r="F139" s="6">
        <v>18.3</v>
      </c>
    </row>
    <row r="140" spans="1:6" ht="15">
      <c r="A140" s="6"/>
      <c r="B140" s="6" t="s">
        <v>530</v>
      </c>
      <c r="C140" s="6" t="s">
        <v>531</v>
      </c>
      <c r="D140" s="6" t="s">
        <v>5</v>
      </c>
      <c r="E140" s="6" t="s">
        <v>21</v>
      </c>
      <c r="F140" s="6">
        <v>36</v>
      </c>
    </row>
    <row r="141" spans="1:6" ht="15">
      <c r="A141" s="6"/>
      <c r="B141" s="7" t="s">
        <v>89</v>
      </c>
      <c r="C141" s="7" t="s">
        <v>90</v>
      </c>
      <c r="D141" s="7" t="s">
        <v>91</v>
      </c>
      <c r="E141" s="7" t="s">
        <v>26</v>
      </c>
      <c r="F141" s="7">
        <v>22.8</v>
      </c>
    </row>
    <row r="142" spans="1:6" ht="15">
      <c r="A142" s="6" t="s">
        <v>109</v>
      </c>
      <c r="B142" s="7" t="s">
        <v>110</v>
      </c>
      <c r="C142" s="7" t="s">
        <v>111</v>
      </c>
      <c r="D142" s="7" t="s">
        <v>91</v>
      </c>
      <c r="E142" s="7" t="s">
        <v>26</v>
      </c>
      <c r="F142" s="7">
        <v>20.8</v>
      </c>
    </row>
    <row r="143" spans="1:6" ht="15">
      <c r="A143" s="6"/>
      <c r="B143" s="7" t="s">
        <v>200</v>
      </c>
      <c r="C143" s="7" t="s">
        <v>201</v>
      </c>
      <c r="D143" s="7" t="s">
        <v>91</v>
      </c>
      <c r="E143" s="7" t="s">
        <v>77</v>
      </c>
      <c r="F143" s="7">
        <v>31.2</v>
      </c>
    </row>
    <row r="144" spans="1:6" ht="15">
      <c r="A144" s="6" t="s">
        <v>221</v>
      </c>
      <c r="B144" s="7" t="s">
        <v>222</v>
      </c>
      <c r="C144" s="7" t="s">
        <v>39</v>
      </c>
      <c r="D144" s="7" t="s">
        <v>91</v>
      </c>
      <c r="E144" s="7" t="s">
        <v>26</v>
      </c>
      <c r="F144" s="7">
        <v>1.2</v>
      </c>
    </row>
    <row r="145" spans="1:6" ht="15">
      <c r="A145" s="6" t="s">
        <v>227</v>
      </c>
      <c r="B145" s="7" t="s">
        <v>228</v>
      </c>
      <c r="C145" s="7" t="s">
        <v>25</v>
      </c>
      <c r="D145" s="7" t="s">
        <v>91</v>
      </c>
      <c r="E145" s="7" t="s">
        <v>77</v>
      </c>
      <c r="F145" s="7">
        <v>8.5</v>
      </c>
    </row>
    <row r="146" spans="1:6" ht="15">
      <c r="A146" s="6" t="s">
        <v>235</v>
      </c>
      <c r="B146" s="7" t="s">
        <v>7</v>
      </c>
      <c r="C146" s="7" t="s">
        <v>236</v>
      </c>
      <c r="D146" s="7" t="s">
        <v>91</v>
      </c>
      <c r="E146" s="7" t="s">
        <v>77</v>
      </c>
      <c r="F146" s="7">
        <v>31.7</v>
      </c>
    </row>
    <row r="147" spans="1:6" ht="15">
      <c r="A147" s="6"/>
      <c r="B147" s="7" t="s">
        <v>7</v>
      </c>
      <c r="C147" s="7" t="s">
        <v>237</v>
      </c>
      <c r="D147" s="7" t="s">
        <v>91</v>
      </c>
      <c r="E147" s="7" t="s">
        <v>24</v>
      </c>
      <c r="F147" s="7">
        <v>36</v>
      </c>
    </row>
    <row r="148" spans="1:6" ht="15">
      <c r="A148" s="6"/>
      <c r="B148" s="7" t="s">
        <v>238</v>
      </c>
      <c r="C148" s="7" t="s">
        <v>239</v>
      </c>
      <c r="D148" s="7" t="s">
        <v>91</v>
      </c>
      <c r="E148" s="7" t="s">
        <v>77</v>
      </c>
      <c r="F148" s="7">
        <v>15.1</v>
      </c>
    </row>
    <row r="149" spans="1:6" ht="15">
      <c r="A149" s="6"/>
      <c r="B149" s="7" t="s">
        <v>238</v>
      </c>
      <c r="C149" s="7" t="s">
        <v>240</v>
      </c>
      <c r="D149" s="7" t="s">
        <v>91</v>
      </c>
      <c r="E149" s="7" t="s">
        <v>155</v>
      </c>
      <c r="F149" s="7">
        <v>36.7</v>
      </c>
    </row>
    <row r="150" spans="1:6" ht="15">
      <c r="A150" s="6"/>
      <c r="B150" s="7" t="s">
        <v>248</v>
      </c>
      <c r="C150" s="7" t="s">
        <v>249</v>
      </c>
      <c r="D150" s="7" t="s">
        <v>91</v>
      </c>
      <c r="E150" s="7" t="s">
        <v>26</v>
      </c>
      <c r="F150" s="7">
        <v>23.2</v>
      </c>
    </row>
    <row r="151" spans="1:6" ht="15">
      <c r="A151" s="6" t="s">
        <v>306</v>
      </c>
      <c r="B151" s="6" t="s">
        <v>307</v>
      </c>
      <c r="C151" s="6" t="s">
        <v>308</v>
      </c>
      <c r="D151" s="6" t="s">
        <v>91</v>
      </c>
      <c r="E151" s="6" t="s">
        <v>26</v>
      </c>
      <c r="F151" s="6">
        <v>36</v>
      </c>
    </row>
    <row r="152" spans="1:6" ht="15">
      <c r="A152" s="6" t="s">
        <v>382</v>
      </c>
      <c r="B152" s="7" t="s">
        <v>383</v>
      </c>
      <c r="C152" s="7" t="s">
        <v>359</v>
      </c>
      <c r="D152" s="7" t="s">
        <v>91</v>
      </c>
      <c r="E152" s="7" t="s">
        <v>26</v>
      </c>
      <c r="F152" s="7">
        <v>20.6</v>
      </c>
    </row>
    <row r="153" spans="1:6" ht="15">
      <c r="A153" s="6" t="s">
        <v>443</v>
      </c>
      <c r="B153" s="7" t="s">
        <v>444</v>
      </c>
      <c r="C153" s="7" t="s">
        <v>359</v>
      </c>
      <c r="D153" s="7" t="s">
        <v>91</v>
      </c>
      <c r="E153" s="7" t="s">
        <v>26</v>
      </c>
      <c r="F153" s="7">
        <v>13.7</v>
      </c>
    </row>
    <row r="154" spans="1:6" ht="15">
      <c r="A154" s="6"/>
      <c r="B154" s="7" t="s">
        <v>450</v>
      </c>
      <c r="C154" s="7" t="s">
        <v>451</v>
      </c>
      <c r="D154" s="7" t="s">
        <v>91</v>
      </c>
      <c r="E154" s="7" t="s">
        <v>53</v>
      </c>
      <c r="F154" s="7">
        <v>7.3</v>
      </c>
    </row>
    <row r="155" spans="1:6" ht="15">
      <c r="A155" s="6"/>
      <c r="B155" s="7" t="s">
        <v>497</v>
      </c>
      <c r="C155" s="7" t="s">
        <v>158</v>
      </c>
      <c r="D155" s="7" t="s">
        <v>91</v>
      </c>
      <c r="E155" s="7" t="s">
        <v>77</v>
      </c>
      <c r="F155" s="7">
        <v>35.2</v>
      </c>
    </row>
    <row r="156" spans="1:6" ht="15">
      <c r="A156" s="6" t="s">
        <v>14</v>
      </c>
      <c r="B156" s="7" t="s">
        <v>15</v>
      </c>
      <c r="C156" s="7" t="s">
        <v>16</v>
      </c>
      <c r="D156" s="7" t="s">
        <v>17</v>
      </c>
      <c r="E156" s="7" t="s">
        <v>18</v>
      </c>
      <c r="F156" s="7">
        <v>18.8</v>
      </c>
    </row>
    <row r="157" spans="1:6" ht="15">
      <c r="A157" s="6" t="s">
        <v>19</v>
      </c>
      <c r="B157" s="7" t="s">
        <v>15</v>
      </c>
      <c r="C157" s="7" t="s">
        <v>20</v>
      </c>
      <c r="D157" s="7" t="s">
        <v>17</v>
      </c>
      <c r="E157" s="7" t="s">
        <v>21</v>
      </c>
      <c r="F157" s="7">
        <v>19.4</v>
      </c>
    </row>
    <row r="158" spans="1:6" ht="15">
      <c r="A158" s="6" t="s">
        <v>22</v>
      </c>
      <c r="B158" s="7" t="s">
        <v>15</v>
      </c>
      <c r="C158" s="7" t="s">
        <v>23</v>
      </c>
      <c r="D158" s="7" t="s">
        <v>17</v>
      </c>
      <c r="E158" s="7" t="s">
        <v>24</v>
      </c>
      <c r="F158" s="7">
        <v>21.3</v>
      </c>
    </row>
    <row r="159" spans="1:6" ht="15">
      <c r="A159" s="6"/>
      <c r="B159" s="7" t="s">
        <v>15</v>
      </c>
      <c r="C159" s="7" t="s">
        <v>25</v>
      </c>
      <c r="D159" s="7" t="s">
        <v>17</v>
      </c>
      <c r="E159" s="7" t="s">
        <v>26</v>
      </c>
      <c r="F159" s="7">
        <v>29.9</v>
      </c>
    </row>
    <row r="160" spans="1:6" ht="15">
      <c r="A160" s="6" t="s">
        <v>27</v>
      </c>
      <c r="B160" s="7" t="s">
        <v>15</v>
      </c>
      <c r="C160" s="7" t="s">
        <v>28</v>
      </c>
      <c r="D160" s="7" t="s">
        <v>17</v>
      </c>
      <c r="E160" s="7" t="s">
        <v>26</v>
      </c>
      <c r="F160" s="7">
        <v>36</v>
      </c>
    </row>
    <row r="161" spans="1:6" ht="15">
      <c r="A161" s="6" t="s">
        <v>74</v>
      </c>
      <c r="B161" s="7" t="s">
        <v>75</v>
      </c>
      <c r="C161" s="7" t="s">
        <v>76</v>
      </c>
      <c r="D161" s="7" t="s">
        <v>17</v>
      </c>
      <c r="E161" s="7" t="s">
        <v>77</v>
      </c>
      <c r="F161" s="7">
        <v>1</v>
      </c>
    </row>
    <row r="162" spans="1:6" ht="15">
      <c r="A162" s="6"/>
      <c r="B162" s="7" t="s">
        <v>75</v>
      </c>
      <c r="C162" s="7" t="s">
        <v>82</v>
      </c>
      <c r="D162" s="7" t="s">
        <v>17</v>
      </c>
      <c r="E162" s="7" t="s">
        <v>26</v>
      </c>
      <c r="F162" s="7">
        <v>14.8</v>
      </c>
    </row>
    <row r="163" spans="1:6" ht="15">
      <c r="A163" s="6" t="s">
        <v>104</v>
      </c>
      <c r="B163" s="7" t="s">
        <v>105</v>
      </c>
      <c r="C163" s="7" t="s">
        <v>35</v>
      </c>
      <c r="D163" s="7" t="s">
        <v>17</v>
      </c>
      <c r="E163" s="7" t="s">
        <v>26</v>
      </c>
      <c r="F163" s="7">
        <v>7.1</v>
      </c>
    </row>
    <row r="164" spans="1:6" ht="15">
      <c r="A164" s="6" t="s">
        <v>106</v>
      </c>
      <c r="B164" s="7" t="s">
        <v>107</v>
      </c>
      <c r="C164" s="7" t="s">
        <v>108</v>
      </c>
      <c r="D164" s="7" t="s">
        <v>17</v>
      </c>
      <c r="E164" s="7" t="s">
        <v>26</v>
      </c>
      <c r="F164" s="7">
        <v>15.8</v>
      </c>
    </row>
    <row r="165" spans="1:6" ht="15">
      <c r="A165" s="6" t="s">
        <v>128</v>
      </c>
      <c r="B165" s="7" t="s">
        <v>129</v>
      </c>
      <c r="C165" s="7" t="s">
        <v>130</v>
      </c>
      <c r="D165" s="7" t="s">
        <v>17</v>
      </c>
      <c r="E165" s="7" t="s">
        <v>26</v>
      </c>
      <c r="F165" s="7">
        <v>6</v>
      </c>
    </row>
    <row r="166" spans="1:6" ht="15">
      <c r="A166" s="6" t="s">
        <v>131</v>
      </c>
      <c r="B166" s="7" t="s">
        <v>129</v>
      </c>
      <c r="C166" s="7" t="s">
        <v>132</v>
      </c>
      <c r="D166" s="7" t="s">
        <v>17</v>
      </c>
      <c r="E166" s="7" t="s">
        <v>18</v>
      </c>
      <c r="F166" s="7">
        <v>9.7</v>
      </c>
    </row>
    <row r="167" spans="1:6" ht="15">
      <c r="A167" s="6" t="s">
        <v>168</v>
      </c>
      <c r="B167" s="7" t="s">
        <v>169</v>
      </c>
      <c r="C167" s="7" t="s">
        <v>170</v>
      </c>
      <c r="D167" s="7" t="s">
        <v>17</v>
      </c>
      <c r="E167" s="7" t="s">
        <v>24</v>
      </c>
      <c r="F167" s="7">
        <v>10.3</v>
      </c>
    </row>
    <row r="168" spans="1:6" ht="15">
      <c r="A168" s="6" t="s">
        <v>171</v>
      </c>
      <c r="B168" s="7" t="s">
        <v>169</v>
      </c>
      <c r="C168" s="7" t="s">
        <v>172</v>
      </c>
      <c r="D168" s="7" t="s">
        <v>17</v>
      </c>
      <c r="E168" s="7" t="s">
        <v>58</v>
      </c>
      <c r="F168" s="7">
        <v>27.7</v>
      </c>
    </row>
    <row r="169" spans="1:6" ht="15">
      <c r="A169" s="6"/>
      <c r="B169" s="7" t="s">
        <v>180</v>
      </c>
      <c r="C169" s="7" t="s">
        <v>181</v>
      </c>
      <c r="D169" s="7" t="s">
        <v>17</v>
      </c>
      <c r="E169" s="7" t="s">
        <v>26</v>
      </c>
      <c r="F169" s="7">
        <v>10.3</v>
      </c>
    </row>
    <row r="170" spans="1:6" ht="15">
      <c r="A170" s="6"/>
      <c r="B170" s="7" t="s">
        <v>180</v>
      </c>
      <c r="C170" s="7" t="s">
        <v>111</v>
      </c>
      <c r="D170" s="7" t="s">
        <v>17</v>
      </c>
      <c r="E170" s="7" t="s">
        <v>26</v>
      </c>
      <c r="F170" s="7">
        <v>14</v>
      </c>
    </row>
    <row r="171" spans="1:6" ht="15">
      <c r="A171" s="6" t="s">
        <v>182</v>
      </c>
      <c r="B171" s="7" t="s">
        <v>180</v>
      </c>
      <c r="C171" s="7" t="s">
        <v>183</v>
      </c>
      <c r="D171" s="7" t="s">
        <v>17</v>
      </c>
      <c r="E171" s="7" t="s">
        <v>18</v>
      </c>
      <c r="F171" s="7">
        <v>15.6</v>
      </c>
    </row>
    <row r="172" spans="1:6" ht="15">
      <c r="A172" s="6" t="s">
        <v>184</v>
      </c>
      <c r="B172" s="7" t="s">
        <v>180</v>
      </c>
      <c r="C172" s="7" t="s">
        <v>52</v>
      </c>
      <c r="D172" s="7" t="s">
        <v>17</v>
      </c>
      <c r="E172" s="7" t="s">
        <v>26</v>
      </c>
      <c r="F172" s="7">
        <v>20.1</v>
      </c>
    </row>
    <row r="173" spans="1:6" ht="15">
      <c r="A173" s="6"/>
      <c r="B173" s="7" t="s">
        <v>180</v>
      </c>
      <c r="C173" s="7" t="s">
        <v>185</v>
      </c>
      <c r="D173" s="7" t="s">
        <v>17</v>
      </c>
      <c r="E173" s="7" t="s">
        <v>186</v>
      </c>
      <c r="F173" s="7">
        <v>36</v>
      </c>
    </row>
    <row r="174" spans="1:6" ht="15">
      <c r="A174" s="6"/>
      <c r="B174" s="7" t="s">
        <v>8</v>
      </c>
      <c r="C174" s="7" t="s">
        <v>61</v>
      </c>
      <c r="D174" s="7" t="s">
        <v>17</v>
      </c>
      <c r="E174" s="7" t="s">
        <v>26</v>
      </c>
      <c r="F174" s="7">
        <v>14.1</v>
      </c>
    </row>
    <row r="175" spans="1:6" ht="15">
      <c r="A175" s="6"/>
      <c r="B175" s="7" t="s">
        <v>301</v>
      </c>
      <c r="C175" s="7" t="s">
        <v>302</v>
      </c>
      <c r="D175" s="7" t="s">
        <v>17</v>
      </c>
      <c r="E175" s="7" t="s">
        <v>77</v>
      </c>
      <c r="F175" s="7">
        <v>25.9</v>
      </c>
    </row>
    <row r="176" spans="1:6" ht="15">
      <c r="A176" s="6"/>
      <c r="B176" s="7" t="s">
        <v>331</v>
      </c>
      <c r="C176" s="7" t="s">
        <v>332</v>
      </c>
      <c r="D176" s="7" t="s">
        <v>17</v>
      </c>
      <c r="E176" s="7" t="s">
        <v>18</v>
      </c>
      <c r="F176" s="7">
        <v>26.4</v>
      </c>
    </row>
    <row r="177" spans="1:6" ht="15">
      <c r="A177" s="6"/>
      <c r="B177" s="7" t="s">
        <v>353</v>
      </c>
      <c r="C177" s="7" t="s">
        <v>354</v>
      </c>
      <c r="D177" s="7" t="s">
        <v>17</v>
      </c>
      <c r="E177" s="7" t="s">
        <v>77</v>
      </c>
      <c r="F177" s="7">
        <v>17</v>
      </c>
    </row>
    <row r="178" spans="1:6" ht="15">
      <c r="A178" s="6" t="s">
        <v>364</v>
      </c>
      <c r="B178" s="7" t="s">
        <v>365</v>
      </c>
      <c r="C178" s="7" t="s">
        <v>239</v>
      </c>
      <c r="D178" s="7" t="s">
        <v>17</v>
      </c>
      <c r="E178" s="7" t="s">
        <v>77</v>
      </c>
      <c r="F178" s="7">
        <v>8.9</v>
      </c>
    </row>
    <row r="179" spans="1:6" ht="15">
      <c r="A179" s="6"/>
      <c r="B179" s="7" t="s">
        <v>373</v>
      </c>
      <c r="C179" s="7" t="s">
        <v>102</v>
      </c>
      <c r="D179" s="7" t="s">
        <v>17</v>
      </c>
      <c r="E179" s="7" t="s">
        <v>26</v>
      </c>
      <c r="F179" s="7">
        <v>12.3</v>
      </c>
    </row>
    <row r="180" spans="1:6" ht="15">
      <c r="A180" s="6"/>
      <c r="B180" s="7" t="s">
        <v>373</v>
      </c>
      <c r="C180" s="7" t="s">
        <v>73</v>
      </c>
      <c r="D180" s="7" t="s">
        <v>17</v>
      </c>
      <c r="E180" s="7" t="s">
        <v>58</v>
      </c>
      <c r="F180" s="7">
        <v>32</v>
      </c>
    </row>
    <row r="181" spans="1:6" ht="15">
      <c r="A181" s="6"/>
      <c r="B181" s="6" t="s">
        <v>373</v>
      </c>
      <c r="C181" s="6" t="s">
        <v>142</v>
      </c>
      <c r="D181" s="6" t="s">
        <v>17</v>
      </c>
      <c r="E181" s="6" t="s">
        <v>21</v>
      </c>
      <c r="F181" s="6">
        <v>32.8</v>
      </c>
    </row>
    <row r="182" spans="1:6" ht="15">
      <c r="A182" s="6"/>
      <c r="B182" s="6" t="s">
        <v>373</v>
      </c>
      <c r="C182" s="6" t="s">
        <v>374</v>
      </c>
      <c r="D182" s="6" t="s">
        <v>17</v>
      </c>
      <c r="E182" s="6" t="s">
        <v>375</v>
      </c>
      <c r="F182" s="6">
        <v>36</v>
      </c>
    </row>
    <row r="183" spans="1:6" ht="15">
      <c r="A183" s="6"/>
      <c r="B183" s="7" t="s">
        <v>373</v>
      </c>
      <c r="C183" s="7" t="s">
        <v>376</v>
      </c>
      <c r="D183" s="7" t="s">
        <v>17</v>
      </c>
      <c r="E183" s="7" t="s">
        <v>18</v>
      </c>
      <c r="F183" s="7">
        <v>33.1</v>
      </c>
    </row>
    <row r="184" spans="1:6" ht="15">
      <c r="A184" s="6"/>
      <c r="B184" s="7" t="s">
        <v>373</v>
      </c>
      <c r="C184" s="7" t="s">
        <v>176</v>
      </c>
      <c r="D184" s="7" t="s">
        <v>17</v>
      </c>
      <c r="E184" s="7" t="s">
        <v>58</v>
      </c>
      <c r="F184" s="7">
        <v>36</v>
      </c>
    </row>
    <row r="185" spans="1:6" ht="15">
      <c r="A185" s="6" t="s">
        <v>426</v>
      </c>
      <c r="B185" s="7" t="s">
        <v>427</v>
      </c>
      <c r="C185" s="7" t="s">
        <v>428</v>
      </c>
      <c r="D185" s="7" t="s">
        <v>17</v>
      </c>
      <c r="E185" s="7" t="s">
        <v>53</v>
      </c>
      <c r="F185" s="7">
        <v>15.1</v>
      </c>
    </row>
    <row r="186" spans="1:6" ht="15">
      <c r="A186" s="6"/>
      <c r="B186" s="7" t="s">
        <v>438</v>
      </c>
      <c r="C186" s="7" t="s">
        <v>439</v>
      </c>
      <c r="D186" s="7" t="s">
        <v>17</v>
      </c>
      <c r="E186" s="7" t="s">
        <v>77</v>
      </c>
      <c r="F186" s="7">
        <v>36</v>
      </c>
    </row>
    <row r="187" spans="1:6" ht="15">
      <c r="A187" s="6"/>
      <c r="B187" s="7" t="s">
        <v>440</v>
      </c>
      <c r="C187" s="7" t="s">
        <v>209</v>
      </c>
      <c r="D187" s="7" t="s">
        <v>17</v>
      </c>
      <c r="E187" s="7" t="s">
        <v>26</v>
      </c>
      <c r="F187" s="7">
        <v>36</v>
      </c>
    </row>
    <row r="188" spans="1:6" ht="15">
      <c r="A188" s="6"/>
      <c r="B188" s="7" t="s">
        <v>441</v>
      </c>
      <c r="C188" s="7" t="s">
        <v>442</v>
      </c>
      <c r="D188" s="7" t="s">
        <v>17</v>
      </c>
      <c r="E188" s="7" t="s">
        <v>21</v>
      </c>
      <c r="F188" s="7">
        <v>35.6</v>
      </c>
    </row>
    <row r="189" spans="1:6" ht="15">
      <c r="A189" s="6"/>
      <c r="B189" s="6" t="s">
        <v>441</v>
      </c>
      <c r="C189" s="6" t="s">
        <v>201</v>
      </c>
      <c r="D189" s="6" t="s">
        <v>17</v>
      </c>
      <c r="E189" s="6" t="s">
        <v>26</v>
      </c>
      <c r="F189" s="6">
        <v>29.9</v>
      </c>
    </row>
    <row r="190" spans="1:6" ht="15">
      <c r="A190" s="6"/>
      <c r="B190" s="7" t="s">
        <v>447</v>
      </c>
      <c r="C190" s="7" t="s">
        <v>449</v>
      </c>
      <c r="D190" s="7" t="s">
        <v>17</v>
      </c>
      <c r="E190" s="7" t="s">
        <v>21</v>
      </c>
      <c r="F190" s="7">
        <v>36</v>
      </c>
    </row>
    <row r="191" spans="1:6" ht="15">
      <c r="A191" s="6" t="s">
        <v>475</v>
      </c>
      <c r="B191" s="7" t="s">
        <v>476</v>
      </c>
      <c r="C191" s="7" t="s">
        <v>477</v>
      </c>
      <c r="D191" s="7" t="s">
        <v>17</v>
      </c>
      <c r="E191" s="7" t="s">
        <v>77</v>
      </c>
      <c r="F191" s="7">
        <v>20.1</v>
      </c>
    </row>
    <row r="192" spans="1:6" ht="15">
      <c r="A192" s="6" t="s">
        <v>495</v>
      </c>
      <c r="B192" s="7" t="s">
        <v>496</v>
      </c>
      <c r="C192" s="7" t="s">
        <v>254</v>
      </c>
      <c r="D192" s="7" t="s">
        <v>17</v>
      </c>
      <c r="E192" s="7" t="s">
        <v>26</v>
      </c>
      <c r="F192" s="7">
        <v>6.8</v>
      </c>
    </row>
    <row r="193" spans="1:6" ht="15">
      <c r="A193" s="6" t="s">
        <v>505</v>
      </c>
      <c r="B193" s="7" t="s">
        <v>506</v>
      </c>
      <c r="C193" s="7" t="s">
        <v>507</v>
      </c>
      <c r="D193" s="7" t="s">
        <v>17</v>
      </c>
      <c r="E193" s="7" t="s">
        <v>26</v>
      </c>
      <c r="F193" s="7">
        <v>7.5</v>
      </c>
    </row>
    <row r="194" spans="1:6" ht="15">
      <c r="A194" s="6" t="s">
        <v>519</v>
      </c>
      <c r="B194" s="7" t="s">
        <v>520</v>
      </c>
      <c r="C194" s="7" t="s">
        <v>199</v>
      </c>
      <c r="D194" s="7" t="s">
        <v>17</v>
      </c>
      <c r="E194" s="7" t="s">
        <v>26</v>
      </c>
      <c r="F194" s="7">
        <v>11</v>
      </c>
    </row>
    <row r="195" spans="1:6" ht="15">
      <c r="A195" s="6"/>
      <c r="B195" s="6" t="s">
        <v>533</v>
      </c>
      <c r="C195" s="6" t="s">
        <v>534</v>
      </c>
      <c r="D195" s="6" t="s">
        <v>17</v>
      </c>
      <c r="E195" s="6" t="s">
        <v>155</v>
      </c>
      <c r="F195" s="6">
        <v>33.6</v>
      </c>
    </row>
    <row r="196" spans="1:6" ht="15">
      <c r="A196" s="6" t="s">
        <v>83</v>
      </c>
      <c r="B196" s="7" t="s">
        <v>84</v>
      </c>
      <c r="C196" s="7" t="s">
        <v>85</v>
      </c>
      <c r="D196" s="7" t="s">
        <v>86</v>
      </c>
      <c r="E196" s="7" t="s">
        <v>26</v>
      </c>
      <c r="F196" s="7">
        <v>24.4</v>
      </c>
    </row>
    <row r="197" spans="1:6" ht="15">
      <c r="A197" s="6" t="s">
        <v>87</v>
      </c>
      <c r="B197" s="7" t="s">
        <v>84</v>
      </c>
      <c r="C197" s="7" t="s">
        <v>88</v>
      </c>
      <c r="D197" s="7" t="s">
        <v>86</v>
      </c>
      <c r="E197" s="7" t="s">
        <v>53</v>
      </c>
      <c r="F197" s="7">
        <v>32.4</v>
      </c>
    </row>
    <row r="198" spans="1:6" ht="15">
      <c r="A198" s="6" t="s">
        <v>112</v>
      </c>
      <c r="B198" s="7" t="s">
        <v>113</v>
      </c>
      <c r="C198" s="7" t="s">
        <v>114</v>
      </c>
      <c r="D198" s="7" t="s">
        <v>86</v>
      </c>
      <c r="E198" s="7" t="s">
        <v>77</v>
      </c>
      <c r="F198" s="7">
        <v>35.6</v>
      </c>
    </row>
    <row r="199" spans="1:6" ht="15">
      <c r="A199" s="6" t="s">
        <v>160</v>
      </c>
      <c r="B199" s="7" t="s">
        <v>161</v>
      </c>
      <c r="C199" s="7" t="s">
        <v>162</v>
      </c>
      <c r="D199" s="7" t="s">
        <v>86</v>
      </c>
      <c r="E199" s="7" t="s">
        <v>26</v>
      </c>
      <c r="F199" s="7">
        <v>10.6</v>
      </c>
    </row>
    <row r="200" spans="1:6" ht="15">
      <c r="A200" s="6"/>
      <c r="B200" s="7" t="s">
        <v>205</v>
      </c>
      <c r="C200" s="7" t="s">
        <v>206</v>
      </c>
      <c r="D200" s="7" t="s">
        <v>86</v>
      </c>
      <c r="E200" s="7" t="s">
        <v>26</v>
      </c>
      <c r="F200" s="7">
        <v>36</v>
      </c>
    </row>
    <row r="201" spans="1:6" ht="15">
      <c r="A201" s="6" t="s">
        <v>232</v>
      </c>
      <c r="B201" s="6" t="s">
        <v>233</v>
      </c>
      <c r="C201" s="6" t="s">
        <v>234</v>
      </c>
      <c r="D201" s="6" t="s">
        <v>86</v>
      </c>
      <c r="E201" s="6" t="s">
        <v>77</v>
      </c>
      <c r="F201" s="6">
        <v>36</v>
      </c>
    </row>
    <row r="202" spans="1:6" ht="15">
      <c r="A202" s="6" t="s">
        <v>241</v>
      </c>
      <c r="B202" s="6" t="s">
        <v>242</v>
      </c>
      <c r="C202" s="6" t="s">
        <v>243</v>
      </c>
      <c r="D202" s="6" t="s">
        <v>86</v>
      </c>
      <c r="E202" s="6" t="s">
        <v>77</v>
      </c>
      <c r="F202" s="6">
        <v>36</v>
      </c>
    </row>
    <row r="203" spans="1:6" ht="15">
      <c r="A203" s="6" t="s">
        <v>271</v>
      </c>
      <c r="B203" s="7" t="s">
        <v>272</v>
      </c>
      <c r="C203" s="7" t="s">
        <v>273</v>
      </c>
      <c r="D203" s="7" t="s">
        <v>86</v>
      </c>
      <c r="E203" s="7" t="s">
        <v>77</v>
      </c>
      <c r="F203" s="7">
        <v>23.9</v>
      </c>
    </row>
    <row r="204" spans="1:6" ht="15">
      <c r="A204" s="6"/>
      <c r="B204" s="7" t="s">
        <v>272</v>
      </c>
      <c r="C204" s="7" t="s">
        <v>82</v>
      </c>
      <c r="D204" s="7" t="s">
        <v>86</v>
      </c>
      <c r="E204" s="7" t="s">
        <v>26</v>
      </c>
      <c r="F204" s="7">
        <v>36</v>
      </c>
    </row>
    <row r="205" spans="1:6" ht="15">
      <c r="A205" s="6" t="s">
        <v>299</v>
      </c>
      <c r="B205" s="6" t="s">
        <v>300</v>
      </c>
      <c r="C205" s="6" t="s">
        <v>49</v>
      </c>
      <c r="D205" s="6" t="s">
        <v>86</v>
      </c>
      <c r="E205" s="6" t="s">
        <v>26</v>
      </c>
      <c r="F205" s="6">
        <v>36</v>
      </c>
    </row>
    <row r="206" spans="1:6" ht="15">
      <c r="A206" s="6" t="s">
        <v>366</v>
      </c>
      <c r="B206" s="7" t="s">
        <v>367</v>
      </c>
      <c r="C206" s="7" t="s">
        <v>368</v>
      </c>
      <c r="D206" s="7" t="s">
        <v>86</v>
      </c>
      <c r="E206" s="7" t="s">
        <v>21</v>
      </c>
      <c r="F206" s="7">
        <v>31</v>
      </c>
    </row>
    <row r="207" spans="1:6" ht="15">
      <c r="A207" s="6" t="s">
        <v>387</v>
      </c>
      <c r="B207" s="6" t="s">
        <v>388</v>
      </c>
      <c r="C207" s="6" t="s">
        <v>85</v>
      </c>
      <c r="D207" s="6" t="s">
        <v>86</v>
      </c>
      <c r="E207" s="6" t="s">
        <v>26</v>
      </c>
      <c r="F207" s="6">
        <v>36</v>
      </c>
    </row>
    <row r="208" spans="1:6" ht="15">
      <c r="A208" s="6" t="s">
        <v>446</v>
      </c>
      <c r="B208" s="7" t="s">
        <v>447</v>
      </c>
      <c r="C208" s="7" t="s">
        <v>448</v>
      </c>
      <c r="D208" s="7" t="s">
        <v>86</v>
      </c>
      <c r="E208" s="7" t="s">
        <v>77</v>
      </c>
      <c r="F208" s="7">
        <v>36</v>
      </c>
    </row>
    <row r="209" spans="1:6" ht="15">
      <c r="A209" s="6" t="s">
        <v>481</v>
      </c>
      <c r="B209" s="7" t="s">
        <v>482</v>
      </c>
      <c r="C209" s="7" t="s">
        <v>483</v>
      </c>
      <c r="D209" s="7" t="s">
        <v>86</v>
      </c>
      <c r="E209" s="7" t="s">
        <v>26</v>
      </c>
      <c r="F209" s="7">
        <v>24</v>
      </c>
    </row>
    <row r="210" spans="1:6" ht="15">
      <c r="A210" s="6" t="s">
        <v>538</v>
      </c>
      <c r="B210" s="6" t="s">
        <v>539</v>
      </c>
      <c r="C210" s="6" t="s">
        <v>540</v>
      </c>
      <c r="D210" s="6" t="s">
        <v>86</v>
      </c>
      <c r="E210" s="6" t="s">
        <v>21</v>
      </c>
      <c r="F210" s="6">
        <v>36</v>
      </c>
    </row>
    <row r="211" spans="1:6" ht="15">
      <c r="A211" s="6"/>
      <c r="B211" s="7" t="s">
        <v>244</v>
      </c>
      <c r="C211" s="7" t="s">
        <v>94</v>
      </c>
      <c r="D211" s="7" t="s">
        <v>245</v>
      </c>
      <c r="E211" s="7" t="s">
        <v>26</v>
      </c>
      <c r="F211" s="7">
        <v>13.4</v>
      </c>
    </row>
    <row r="212" spans="1:6" ht="15">
      <c r="A212" s="6" t="s">
        <v>325</v>
      </c>
      <c r="B212" s="6" t="s">
        <v>326</v>
      </c>
      <c r="C212" s="6" t="s">
        <v>327</v>
      </c>
      <c r="D212" s="6" t="s">
        <v>245</v>
      </c>
      <c r="E212" s="6" t="s">
        <v>77</v>
      </c>
      <c r="F212" s="6">
        <v>36</v>
      </c>
    </row>
    <row r="213" spans="1:6" ht="15">
      <c r="A213" s="6" t="s">
        <v>463</v>
      </c>
      <c r="B213" s="7" t="s">
        <v>464</v>
      </c>
      <c r="C213" s="7" t="s">
        <v>327</v>
      </c>
      <c r="D213" s="7" t="s">
        <v>245</v>
      </c>
      <c r="E213" s="7" t="s">
        <v>26</v>
      </c>
      <c r="F213" s="7">
        <v>13.2</v>
      </c>
    </row>
    <row r="214" spans="1:6" ht="15">
      <c r="A214" s="6" t="s">
        <v>484</v>
      </c>
      <c r="B214" s="6" t="s">
        <v>485</v>
      </c>
      <c r="C214" s="6" t="s">
        <v>486</v>
      </c>
      <c r="D214" s="6" t="s">
        <v>245</v>
      </c>
      <c r="E214" s="6" t="s">
        <v>26</v>
      </c>
      <c r="F214" s="6">
        <v>36</v>
      </c>
    </row>
    <row r="215" spans="1:6" ht="15">
      <c r="A215" s="6" t="s">
        <v>489</v>
      </c>
      <c r="B215" s="7" t="s">
        <v>490</v>
      </c>
      <c r="C215" s="7" t="s">
        <v>94</v>
      </c>
      <c r="D215" s="7" t="s">
        <v>245</v>
      </c>
      <c r="E215" s="7" t="s">
        <v>26</v>
      </c>
      <c r="F215" s="7">
        <v>11.3</v>
      </c>
    </row>
    <row r="216" spans="1:6" ht="15">
      <c r="A216" s="6" t="s">
        <v>491</v>
      </c>
      <c r="B216" s="6" t="s">
        <v>492</v>
      </c>
      <c r="C216" s="6" t="s">
        <v>493</v>
      </c>
      <c r="D216" s="6" t="s">
        <v>245</v>
      </c>
      <c r="E216" s="6" t="s">
        <v>21</v>
      </c>
      <c r="F216" s="6">
        <v>26.8</v>
      </c>
    </row>
    <row r="217" spans="1:6" ht="15">
      <c r="A217" s="6"/>
      <c r="B217" s="6" t="s">
        <v>500</v>
      </c>
      <c r="C217" s="6" t="s">
        <v>342</v>
      </c>
      <c r="D217" s="6" t="s">
        <v>245</v>
      </c>
      <c r="E217" s="6" t="s">
        <v>21</v>
      </c>
      <c r="F217" s="6">
        <v>33.2</v>
      </c>
    </row>
    <row r="218" spans="1:6" ht="15">
      <c r="A218" s="6" t="s">
        <v>501</v>
      </c>
      <c r="B218" s="7" t="s">
        <v>500</v>
      </c>
      <c r="C218" s="7" t="s">
        <v>502</v>
      </c>
      <c r="D218" s="7" t="s">
        <v>245</v>
      </c>
      <c r="E218" s="7" t="s">
        <v>26</v>
      </c>
      <c r="F218" s="7">
        <v>12.5</v>
      </c>
    </row>
    <row r="219" spans="1:6" ht="15">
      <c r="A219" s="6" t="s">
        <v>503</v>
      </c>
      <c r="B219" s="7" t="s">
        <v>500</v>
      </c>
      <c r="C219" s="7" t="s">
        <v>504</v>
      </c>
      <c r="D219" s="7" t="s">
        <v>245</v>
      </c>
      <c r="E219" s="7" t="s">
        <v>18</v>
      </c>
      <c r="F219" s="7">
        <v>17.5</v>
      </c>
    </row>
    <row r="220" spans="1:6" ht="15">
      <c r="A220" s="6"/>
      <c r="B220" s="6" t="s">
        <v>500</v>
      </c>
      <c r="C220" s="6" t="s">
        <v>172</v>
      </c>
      <c r="D220" s="6" t="s">
        <v>245</v>
      </c>
      <c r="E220" s="6" t="s">
        <v>26</v>
      </c>
      <c r="F220" s="6">
        <v>17.8</v>
      </c>
    </row>
    <row r="221" spans="1:6" ht="15">
      <c r="A221" s="6"/>
      <c r="B221" s="6" t="s">
        <v>521</v>
      </c>
      <c r="C221" s="6" t="s">
        <v>522</v>
      </c>
      <c r="D221" s="6" t="s">
        <v>245</v>
      </c>
      <c r="E221" s="6" t="s">
        <v>77</v>
      </c>
      <c r="F221" s="6">
        <v>17.4</v>
      </c>
    </row>
    <row r="222" spans="1:6" ht="15">
      <c r="A222" s="6"/>
      <c r="B222" s="6" t="s">
        <v>97</v>
      </c>
      <c r="C222" s="6" t="s">
        <v>98</v>
      </c>
      <c r="D222" s="6" t="s">
        <v>99</v>
      </c>
      <c r="E222" s="6" t="s">
        <v>77</v>
      </c>
      <c r="F222" s="6">
        <v>36</v>
      </c>
    </row>
    <row r="223" spans="1:6" ht="15">
      <c r="A223" s="6" t="s">
        <v>143</v>
      </c>
      <c r="B223" s="6" t="s">
        <v>144</v>
      </c>
      <c r="C223" s="6" t="s">
        <v>135</v>
      </c>
      <c r="D223" s="6" t="s">
        <v>99</v>
      </c>
      <c r="E223" s="6" t="s">
        <v>26</v>
      </c>
      <c r="F223" s="6">
        <v>11</v>
      </c>
    </row>
    <row r="224" spans="1:6" ht="15">
      <c r="A224" s="6"/>
      <c r="B224" s="6" t="s">
        <v>198</v>
      </c>
      <c r="C224" s="6" t="s">
        <v>16</v>
      </c>
      <c r="D224" s="6" t="s">
        <v>99</v>
      </c>
      <c r="E224" s="6" t="s">
        <v>26</v>
      </c>
      <c r="F224" s="6">
        <v>18</v>
      </c>
    </row>
    <row r="225" spans="1:6" ht="15">
      <c r="A225" s="6"/>
      <c r="B225" s="6" t="s">
        <v>198</v>
      </c>
      <c r="C225" s="6" t="s">
        <v>199</v>
      </c>
      <c r="D225" s="6" t="s">
        <v>99</v>
      </c>
      <c r="E225" s="6" t="s">
        <v>58</v>
      </c>
      <c r="F225" s="6">
        <v>27.6</v>
      </c>
    </row>
    <row r="226" spans="1:6" ht="15">
      <c r="A226" s="6"/>
      <c r="B226" s="6" t="s">
        <v>246</v>
      </c>
      <c r="C226" s="6" t="s">
        <v>247</v>
      </c>
      <c r="D226" s="6" t="s">
        <v>99</v>
      </c>
      <c r="E226" s="6" t="s">
        <v>26</v>
      </c>
      <c r="F226" s="6">
        <v>26.8</v>
      </c>
    </row>
    <row r="227" spans="1:6" ht="15">
      <c r="A227" s="6"/>
      <c r="B227" s="6" t="s">
        <v>298</v>
      </c>
      <c r="C227" s="6" t="s">
        <v>82</v>
      </c>
      <c r="D227" s="6" t="s">
        <v>99</v>
      </c>
      <c r="E227" s="6" t="s">
        <v>26</v>
      </c>
      <c r="F227" s="6">
        <v>6.5</v>
      </c>
    </row>
    <row r="228" spans="1:6" ht="15">
      <c r="A228" s="6" t="s">
        <v>320</v>
      </c>
      <c r="B228" s="7" t="s">
        <v>321</v>
      </c>
      <c r="C228" s="7" t="s">
        <v>322</v>
      </c>
      <c r="D228" s="7" t="s">
        <v>99</v>
      </c>
      <c r="E228" s="7" t="s">
        <v>53</v>
      </c>
      <c r="F228" s="7">
        <v>6.1</v>
      </c>
    </row>
    <row r="229" spans="1:6" ht="15">
      <c r="A229" s="6" t="s">
        <v>323</v>
      </c>
      <c r="B229" s="7" t="s">
        <v>321</v>
      </c>
      <c r="C229" s="7" t="s">
        <v>324</v>
      </c>
      <c r="D229" s="7" t="s">
        <v>99</v>
      </c>
      <c r="E229" s="7" t="s">
        <v>186</v>
      </c>
      <c r="F229" s="7">
        <v>25.6</v>
      </c>
    </row>
    <row r="230" spans="1:6" ht="15">
      <c r="A230" s="6"/>
      <c r="B230" s="7" t="s">
        <v>340</v>
      </c>
      <c r="C230" s="7" t="s">
        <v>311</v>
      </c>
      <c r="D230" s="7" t="s">
        <v>99</v>
      </c>
      <c r="E230" s="7" t="s">
        <v>18</v>
      </c>
      <c r="F230" s="8">
        <v>40576</v>
      </c>
    </row>
    <row r="231" spans="1:6" ht="15">
      <c r="A231" s="6" t="s">
        <v>341</v>
      </c>
      <c r="B231" s="7" t="s">
        <v>340</v>
      </c>
      <c r="C231" s="7" t="s">
        <v>342</v>
      </c>
      <c r="D231" s="7" t="s">
        <v>99</v>
      </c>
      <c r="E231" s="7" t="s">
        <v>21</v>
      </c>
      <c r="F231" s="7">
        <v>5.4</v>
      </c>
    </row>
    <row r="232" spans="1:6" ht="15">
      <c r="A232" s="6"/>
      <c r="B232" s="6" t="s">
        <v>340</v>
      </c>
      <c r="C232" s="6" t="s">
        <v>343</v>
      </c>
      <c r="D232" s="6" t="s">
        <v>99</v>
      </c>
      <c r="E232" s="6" t="s">
        <v>77</v>
      </c>
      <c r="F232" s="6">
        <v>7.8</v>
      </c>
    </row>
    <row r="233" spans="1:6" ht="15">
      <c r="A233" s="6"/>
      <c r="B233" s="7" t="s">
        <v>340</v>
      </c>
      <c r="C233" s="7" t="s">
        <v>344</v>
      </c>
      <c r="D233" s="7" t="s">
        <v>99</v>
      </c>
      <c r="E233" s="7" t="s">
        <v>18</v>
      </c>
      <c r="F233" s="7">
        <v>11.5</v>
      </c>
    </row>
    <row r="234" spans="1:6" ht="15">
      <c r="A234" s="6" t="s">
        <v>377</v>
      </c>
      <c r="B234" s="6" t="s">
        <v>378</v>
      </c>
      <c r="C234" s="6" t="s">
        <v>379</v>
      </c>
      <c r="D234" s="6" t="s">
        <v>99</v>
      </c>
      <c r="E234" s="6" t="s">
        <v>77</v>
      </c>
      <c r="F234" s="6">
        <v>7.7</v>
      </c>
    </row>
    <row r="235" spans="1:6" ht="15">
      <c r="A235" s="6" t="s">
        <v>435</v>
      </c>
      <c r="B235" s="6" t="s">
        <v>436</v>
      </c>
      <c r="C235" s="6" t="s">
        <v>437</v>
      </c>
      <c r="D235" s="6" t="s">
        <v>99</v>
      </c>
      <c r="E235" s="6" t="s">
        <v>186</v>
      </c>
      <c r="F235" s="6">
        <v>30.6</v>
      </c>
    </row>
    <row r="236" spans="1:6" ht="15">
      <c r="A236" s="6"/>
      <c r="B236" s="6" t="s">
        <v>494</v>
      </c>
      <c r="C236" s="6" t="s">
        <v>39</v>
      </c>
      <c r="D236" s="6" t="s">
        <v>99</v>
      </c>
      <c r="E236" s="6" t="s">
        <v>26</v>
      </c>
      <c r="F236" s="6">
        <v>11.1</v>
      </c>
    </row>
    <row r="237" spans="1:6" ht="15">
      <c r="A237" s="6"/>
      <c r="B237" s="6" t="s">
        <v>536</v>
      </c>
      <c r="C237" s="6" t="s">
        <v>483</v>
      </c>
      <c r="D237" s="6" t="s">
        <v>99</v>
      </c>
      <c r="E237" s="6" t="s">
        <v>26</v>
      </c>
      <c r="F237" s="6">
        <v>11.6</v>
      </c>
    </row>
    <row r="238" spans="1:6" ht="15">
      <c r="A238" s="6"/>
      <c r="B238" s="6" t="s">
        <v>541</v>
      </c>
      <c r="C238" s="6" t="s">
        <v>542</v>
      </c>
      <c r="D238" s="6" t="s">
        <v>99</v>
      </c>
      <c r="E238" s="6" t="s">
        <v>26</v>
      </c>
      <c r="F238" s="6">
        <v>15.3</v>
      </c>
    </row>
    <row r="239" spans="1:6" ht="15">
      <c r="A239" s="6"/>
      <c r="B239" s="7" t="s">
        <v>54</v>
      </c>
      <c r="C239" s="7" t="s">
        <v>55</v>
      </c>
      <c r="D239" s="7" t="s">
        <v>56</v>
      </c>
      <c r="E239" s="7" t="s">
        <v>26</v>
      </c>
      <c r="F239" s="7">
        <v>14.8</v>
      </c>
    </row>
    <row r="240" spans="1:6" ht="15">
      <c r="A240" s="6"/>
      <c r="B240" s="7" t="s">
        <v>54</v>
      </c>
      <c r="C240" s="7" t="s">
        <v>57</v>
      </c>
      <c r="D240" s="7" t="s">
        <v>56</v>
      </c>
      <c r="E240" s="7" t="s">
        <v>58</v>
      </c>
      <c r="F240" s="7">
        <v>30.5</v>
      </c>
    </row>
    <row r="241" spans="1:6" ht="15">
      <c r="A241" s="7" t="s">
        <v>123</v>
      </c>
      <c r="B241" s="7" t="s">
        <v>124</v>
      </c>
      <c r="C241" s="7" t="s">
        <v>125</v>
      </c>
      <c r="D241" s="7" t="s">
        <v>56</v>
      </c>
      <c r="E241" s="7" t="s">
        <v>26</v>
      </c>
      <c r="F241" s="7">
        <v>8.2</v>
      </c>
    </row>
    <row r="242" spans="1:6" ht="15">
      <c r="A242" s="6" t="s">
        <v>126</v>
      </c>
      <c r="B242" s="7" t="s">
        <v>124</v>
      </c>
      <c r="C242" s="7" t="s">
        <v>127</v>
      </c>
      <c r="D242" s="7" t="s">
        <v>56</v>
      </c>
      <c r="E242" s="7" t="s">
        <v>21</v>
      </c>
      <c r="F242" s="7">
        <v>16.7</v>
      </c>
    </row>
    <row r="243" spans="1:6" ht="15">
      <c r="A243" s="6"/>
      <c r="B243" s="7" t="s">
        <v>169</v>
      </c>
      <c r="C243" s="7" t="s">
        <v>25</v>
      </c>
      <c r="D243" s="7" t="s">
        <v>56</v>
      </c>
      <c r="E243" s="7" t="s">
        <v>26</v>
      </c>
      <c r="F243" s="7">
        <v>36</v>
      </c>
    </row>
    <row r="244" spans="1:6" ht="15">
      <c r="A244" s="6" t="s">
        <v>202</v>
      </c>
      <c r="B244" s="7" t="s">
        <v>203</v>
      </c>
      <c r="C244" s="7" t="s">
        <v>204</v>
      </c>
      <c r="D244" s="7" t="s">
        <v>56</v>
      </c>
      <c r="E244" s="7" t="s">
        <v>21</v>
      </c>
      <c r="F244" s="7">
        <v>9.7</v>
      </c>
    </row>
    <row r="245" spans="1:6" ht="15">
      <c r="A245" s="6" t="s">
        <v>258</v>
      </c>
      <c r="B245" s="7" t="s">
        <v>259</v>
      </c>
      <c r="C245" s="7" t="s">
        <v>260</v>
      </c>
      <c r="D245" s="7" t="s">
        <v>56</v>
      </c>
      <c r="E245" s="7" t="s">
        <v>26</v>
      </c>
      <c r="F245" s="7">
        <v>8.4</v>
      </c>
    </row>
    <row r="246" spans="1:6" ht="15">
      <c r="A246" s="6" t="s">
        <v>261</v>
      </c>
      <c r="B246" s="7" t="s">
        <v>259</v>
      </c>
      <c r="C246" s="7" t="s">
        <v>262</v>
      </c>
      <c r="D246" s="7" t="s">
        <v>56</v>
      </c>
      <c r="E246" s="7" t="s">
        <v>21</v>
      </c>
      <c r="F246" s="7">
        <v>13.1</v>
      </c>
    </row>
    <row r="247" spans="1:6" ht="15">
      <c r="A247" s="6" t="s">
        <v>263</v>
      </c>
      <c r="B247" s="7" t="s">
        <v>264</v>
      </c>
      <c r="C247" s="7" t="s">
        <v>265</v>
      </c>
      <c r="D247" s="7" t="s">
        <v>56</v>
      </c>
      <c r="E247" s="7" t="s">
        <v>26</v>
      </c>
      <c r="F247" s="7">
        <v>22.3</v>
      </c>
    </row>
    <row r="248" spans="1:6" ht="15">
      <c r="A248" s="6" t="s">
        <v>266</v>
      </c>
      <c r="B248" s="7" t="s">
        <v>264</v>
      </c>
      <c r="C248" s="7" t="s">
        <v>267</v>
      </c>
      <c r="D248" s="7" t="s">
        <v>56</v>
      </c>
      <c r="E248" s="7" t="s">
        <v>18</v>
      </c>
      <c r="F248" s="7">
        <v>30.4</v>
      </c>
    </row>
    <row r="249" spans="1:6" ht="15">
      <c r="A249" s="6" t="s">
        <v>392</v>
      </c>
      <c r="B249" s="7" t="s">
        <v>393</v>
      </c>
      <c r="C249" s="7" t="s">
        <v>394</v>
      </c>
      <c r="D249" s="7" t="s">
        <v>56</v>
      </c>
      <c r="E249" s="7" t="s">
        <v>21</v>
      </c>
      <c r="F249" s="7">
        <v>14.3</v>
      </c>
    </row>
    <row r="250" spans="1:6" ht="15">
      <c r="A250" s="6"/>
      <c r="B250" s="7" t="s">
        <v>406</v>
      </c>
      <c r="C250" s="7" t="s">
        <v>42</v>
      </c>
      <c r="D250" s="7" t="s">
        <v>56</v>
      </c>
      <c r="E250" s="7" t="s">
        <v>18</v>
      </c>
      <c r="F250" s="7">
        <v>5</v>
      </c>
    </row>
    <row r="251" spans="1:6" ht="15">
      <c r="A251" s="6" t="s">
        <v>407</v>
      </c>
      <c r="B251" s="7" t="s">
        <v>406</v>
      </c>
      <c r="C251" s="7" t="s">
        <v>408</v>
      </c>
      <c r="D251" s="7" t="s">
        <v>56</v>
      </c>
      <c r="E251" s="7" t="s">
        <v>77</v>
      </c>
      <c r="F251" s="7">
        <v>10.2</v>
      </c>
    </row>
    <row r="252" spans="1:6" ht="15">
      <c r="A252" s="6" t="s">
        <v>409</v>
      </c>
      <c r="B252" s="7" t="s">
        <v>406</v>
      </c>
      <c r="C252" s="7" t="s">
        <v>410</v>
      </c>
      <c r="D252" s="7" t="s">
        <v>56</v>
      </c>
      <c r="E252" s="7" t="s">
        <v>155</v>
      </c>
      <c r="F252" s="7">
        <v>16.2</v>
      </c>
    </row>
    <row r="253" spans="1:6" ht="15">
      <c r="A253" s="6" t="s">
        <v>411</v>
      </c>
      <c r="B253" s="6" t="s">
        <v>406</v>
      </c>
      <c r="C253" s="6" t="s">
        <v>42</v>
      </c>
      <c r="D253" s="6" t="s">
        <v>56</v>
      </c>
      <c r="E253" s="6" t="s">
        <v>18</v>
      </c>
      <c r="F253" s="6">
        <v>36</v>
      </c>
    </row>
    <row r="254" spans="1:6" ht="15">
      <c r="A254" s="6" t="s">
        <v>423</v>
      </c>
      <c r="B254" s="7" t="s">
        <v>424</v>
      </c>
      <c r="C254" s="7" t="s">
        <v>425</v>
      </c>
      <c r="D254" s="7" t="s">
        <v>56</v>
      </c>
      <c r="E254" s="7" t="s">
        <v>77</v>
      </c>
      <c r="F254" s="7">
        <v>3.9</v>
      </c>
    </row>
    <row r="255" spans="1:6" ht="15">
      <c r="A255" s="6"/>
      <c r="B255" s="7" t="s">
        <v>460</v>
      </c>
      <c r="C255" s="7" t="s">
        <v>46</v>
      </c>
      <c r="D255" s="7" t="s">
        <v>56</v>
      </c>
      <c r="E255" s="7" t="s">
        <v>26</v>
      </c>
      <c r="F255" s="7">
        <v>3</v>
      </c>
    </row>
    <row r="256" spans="1:6" ht="15">
      <c r="A256" s="6" t="s">
        <v>469</v>
      </c>
      <c r="B256" s="7" t="s">
        <v>470</v>
      </c>
      <c r="C256" s="7" t="s">
        <v>471</v>
      </c>
      <c r="D256" s="7" t="s">
        <v>56</v>
      </c>
      <c r="E256" s="7" t="s">
        <v>26</v>
      </c>
      <c r="F256" s="7">
        <v>3</v>
      </c>
    </row>
    <row r="257" spans="1:6" ht="15">
      <c r="A257" s="6"/>
      <c r="B257" s="7" t="s">
        <v>494</v>
      </c>
      <c r="C257" s="7" t="s">
        <v>39</v>
      </c>
      <c r="D257" s="7" t="s">
        <v>56</v>
      </c>
      <c r="E257" s="7" t="s">
        <v>26</v>
      </c>
      <c r="F257" s="7">
        <v>11.1</v>
      </c>
    </row>
    <row r="258" spans="1:6" ht="15">
      <c r="A258" s="6"/>
      <c r="B258" s="6" t="s">
        <v>523</v>
      </c>
      <c r="C258" s="6" t="s">
        <v>524</v>
      </c>
      <c r="D258" s="6" t="s">
        <v>56</v>
      </c>
      <c r="E258" s="6" t="s">
        <v>53</v>
      </c>
      <c r="F258" s="6">
        <v>8.1</v>
      </c>
    </row>
    <row r="259" spans="1:6" ht="15">
      <c r="A259" s="6" t="s">
        <v>535</v>
      </c>
      <c r="B259" s="6" t="s">
        <v>536</v>
      </c>
      <c r="C259" s="6" t="s">
        <v>381</v>
      </c>
      <c r="D259" s="6" t="s">
        <v>56</v>
      </c>
      <c r="E259" s="6" t="s">
        <v>26</v>
      </c>
      <c r="F259" s="6">
        <v>3.1</v>
      </c>
    </row>
    <row r="260" spans="1:6" ht="15">
      <c r="A260" s="6" t="s">
        <v>537</v>
      </c>
      <c r="B260" s="6" t="s">
        <v>536</v>
      </c>
      <c r="C260" s="6" t="s">
        <v>394</v>
      </c>
      <c r="D260" s="6" t="s">
        <v>56</v>
      </c>
      <c r="E260" s="6" t="s">
        <v>21</v>
      </c>
      <c r="F260" s="6">
        <v>13.8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"/>
  <sheetViews>
    <sheetView zoomScale="75" zoomScaleNormal="75" zoomScalePageLayoutView="0" workbookViewId="0" topLeftCell="A1">
      <selection activeCell="I15" sqref="I15"/>
    </sheetView>
  </sheetViews>
  <sheetFormatPr defaultColWidth="11.57421875" defaultRowHeight="15"/>
  <cols>
    <col min="1" max="1" width="3.8515625" style="1" customWidth="1"/>
    <col min="2" max="2" width="24.7109375" style="1" bestFit="1" customWidth="1"/>
    <col min="3" max="3" width="14.28125" style="1" customWidth="1"/>
    <col min="4" max="4" width="16.7109375" style="1" customWidth="1"/>
    <col min="5" max="8" width="14.28125" style="1" customWidth="1"/>
    <col min="9" max="9" width="15.28125" style="1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74" customWidth="1"/>
    <col min="19" max="16384" width="11.57421875" style="1" customWidth="1"/>
  </cols>
  <sheetData>
    <row r="1" spans="2:19" ht="18">
      <c r="B1" s="303" t="s">
        <v>556</v>
      </c>
      <c r="C1" s="303"/>
      <c r="D1" s="303"/>
      <c r="E1" s="303"/>
      <c r="F1" s="303"/>
      <c r="G1" s="303"/>
      <c r="H1" s="303"/>
      <c r="I1" s="303"/>
      <c r="J1" s="20"/>
      <c r="K1" s="20"/>
      <c r="L1" s="20"/>
      <c r="M1" s="20"/>
      <c r="N1" s="20"/>
      <c r="O1" s="20"/>
      <c r="P1" s="20"/>
      <c r="Q1" s="20"/>
      <c r="R1" s="71"/>
      <c r="S1" s="20"/>
    </row>
    <row r="2" spans="2:19" ht="18">
      <c r="B2" s="21"/>
      <c r="C2" s="22" t="s">
        <v>551</v>
      </c>
      <c r="D2" s="22" t="s">
        <v>553</v>
      </c>
      <c r="E2" s="22" t="s">
        <v>552</v>
      </c>
      <c r="F2" s="22" t="s">
        <v>554</v>
      </c>
      <c r="G2" s="22" t="s">
        <v>555</v>
      </c>
      <c r="H2" s="22" t="s">
        <v>629</v>
      </c>
      <c r="I2" s="22" t="s">
        <v>630</v>
      </c>
      <c r="J2" s="23"/>
      <c r="K2" s="24"/>
      <c r="L2" s="20"/>
      <c r="M2" s="20"/>
      <c r="N2" s="20"/>
      <c r="O2" s="20"/>
      <c r="P2" s="20"/>
      <c r="Q2" s="20"/>
      <c r="R2" s="72" t="s">
        <v>671</v>
      </c>
      <c r="S2" s="20"/>
    </row>
    <row r="3" spans="2:21" ht="18">
      <c r="B3" s="25" t="s">
        <v>0</v>
      </c>
      <c r="C3" s="26" t="s">
        <v>165</v>
      </c>
      <c r="D3" s="26" t="s">
        <v>557</v>
      </c>
      <c r="E3" s="26" t="s">
        <v>136</v>
      </c>
      <c r="F3" s="26" t="s">
        <v>36</v>
      </c>
      <c r="G3" s="26" t="s">
        <v>631</v>
      </c>
      <c r="H3" s="26" t="s">
        <v>103</v>
      </c>
      <c r="I3" s="128" t="s">
        <v>716</v>
      </c>
      <c r="J3" s="26" t="s">
        <v>1</v>
      </c>
      <c r="K3" s="27" t="s">
        <v>2</v>
      </c>
      <c r="L3" s="20"/>
      <c r="M3" s="20"/>
      <c r="N3" s="20"/>
      <c r="O3" s="20"/>
      <c r="P3" s="20"/>
      <c r="Q3" s="20"/>
      <c r="R3" s="73"/>
      <c r="S3" s="20"/>
      <c r="U3" s="9"/>
    </row>
    <row r="4" spans="1:21" ht="18">
      <c r="A4" s="31">
        <v>1</v>
      </c>
      <c r="B4" s="104" t="s">
        <v>693</v>
      </c>
      <c r="C4" s="123">
        <v>81</v>
      </c>
      <c r="D4" s="28"/>
      <c r="E4" s="28"/>
      <c r="F4" s="28">
        <v>82</v>
      </c>
      <c r="G4" s="28"/>
      <c r="H4" s="256">
        <v>79</v>
      </c>
      <c r="I4" s="28"/>
      <c r="J4" s="31">
        <f>IF(COUNT(C4:I4)&gt;0,SUM(C4:I4),"")</f>
        <v>242</v>
      </c>
      <c r="K4" s="29">
        <f>IF(J4="","",J4/COUNT(C4:I4))</f>
        <v>80.66666666666667</v>
      </c>
      <c r="L4" s="20">
        <f aca="true" t="shared" si="0" ref="L4:Q4">Farbe</f>
        <v>0</v>
      </c>
      <c r="M4" s="20">
        <f t="shared" si="0"/>
        <v>0</v>
      </c>
      <c r="N4" s="20">
        <f t="shared" si="0"/>
        <v>0</v>
      </c>
      <c r="O4" s="20">
        <f t="shared" si="0"/>
        <v>0</v>
      </c>
      <c r="P4" s="20">
        <f t="shared" si="0"/>
        <v>3</v>
      </c>
      <c r="Q4" s="20">
        <f t="shared" si="0"/>
        <v>0</v>
      </c>
      <c r="R4" s="71" t="s">
        <v>670</v>
      </c>
      <c r="S4" s="20"/>
      <c r="U4" s="10"/>
    </row>
    <row r="5" spans="1:21" ht="18">
      <c r="A5" s="31">
        <v>2</v>
      </c>
      <c r="B5" s="105" t="s">
        <v>694</v>
      </c>
      <c r="C5" s="86">
        <v>84</v>
      </c>
      <c r="D5" s="30">
        <v>86</v>
      </c>
      <c r="E5" s="30"/>
      <c r="F5" s="30">
        <v>91</v>
      </c>
      <c r="G5" s="216"/>
      <c r="H5" s="86">
        <v>89</v>
      </c>
      <c r="I5" s="30"/>
      <c r="J5" s="31">
        <f>IF(COUNT(C5:I5)&gt;0,SUM(C5:I5),"")</f>
        <v>350</v>
      </c>
      <c r="K5" s="32">
        <f>IF(J5="","",J5/COUNT(C5:I5))</f>
        <v>87.5</v>
      </c>
      <c r="L5" s="20"/>
      <c r="M5" s="20"/>
      <c r="N5" s="20"/>
      <c r="O5" s="20"/>
      <c r="P5" s="20"/>
      <c r="Q5" s="20"/>
      <c r="R5" s="71" t="s">
        <v>670</v>
      </c>
      <c r="S5" s="20"/>
      <c r="U5" s="10"/>
    </row>
    <row r="6" spans="1:21" ht="18">
      <c r="A6" s="31">
        <v>3</v>
      </c>
      <c r="B6" s="107" t="s">
        <v>736</v>
      </c>
      <c r="C6" s="86">
        <v>150</v>
      </c>
      <c r="D6" s="30">
        <v>138</v>
      </c>
      <c r="E6" s="30"/>
      <c r="F6" s="30"/>
      <c r="G6" s="30">
        <v>131</v>
      </c>
      <c r="H6" s="86"/>
      <c r="I6" s="30"/>
      <c r="J6" s="31">
        <f>IF(COUNT(C6:I6)&gt;0,SUM(C6:I6),"")</f>
        <v>419</v>
      </c>
      <c r="K6" s="32">
        <f>IF(J6="","",J6/COUNT(C6:I6))</f>
        <v>139.66666666666666</v>
      </c>
      <c r="L6" s="20"/>
      <c r="M6" s="20"/>
      <c r="N6" s="20"/>
      <c r="O6" s="20"/>
      <c r="P6" s="20"/>
      <c r="Q6" s="20"/>
      <c r="R6" s="71" t="s">
        <v>670</v>
      </c>
      <c r="S6" s="20"/>
      <c r="U6" s="10"/>
    </row>
    <row r="7" spans="1:21" s="87" customFormat="1" ht="18">
      <c r="A7" s="31">
        <v>4</v>
      </c>
      <c r="B7" s="106" t="s">
        <v>558</v>
      </c>
      <c r="C7" s="85">
        <v>79</v>
      </c>
      <c r="D7" s="86"/>
      <c r="E7" s="86"/>
      <c r="F7" s="86"/>
      <c r="G7" s="86"/>
      <c r="H7" s="85"/>
      <c r="I7" s="86"/>
      <c r="J7" s="83">
        <f>IF(COUNT(C7:I7)&gt;0,SUM(C7:I7),"")</f>
        <v>79</v>
      </c>
      <c r="K7" s="84">
        <f>IF(J7="","",J7/COUNT(C7:I7))</f>
        <v>79</v>
      </c>
      <c r="L7" s="90">
        <f aca="true" t="shared" si="1" ref="L7:Q8">Farbe</f>
        <v>0</v>
      </c>
      <c r="M7" s="90">
        <f t="shared" si="1"/>
        <v>0</v>
      </c>
      <c r="N7" s="90">
        <f t="shared" si="1"/>
        <v>0</v>
      </c>
      <c r="O7" s="90">
        <f t="shared" si="1"/>
        <v>0</v>
      </c>
      <c r="P7" s="90">
        <f t="shared" si="1"/>
        <v>3</v>
      </c>
      <c r="Q7" s="90">
        <f t="shared" si="1"/>
        <v>0</v>
      </c>
      <c r="R7" s="88" t="s">
        <v>670</v>
      </c>
      <c r="S7" s="90"/>
      <c r="U7" s="91"/>
    </row>
    <row r="8" spans="1:21" s="87" customFormat="1" ht="18">
      <c r="A8" s="31">
        <v>5</v>
      </c>
      <c r="B8" s="106" t="s">
        <v>559</v>
      </c>
      <c r="C8" s="86">
        <v>82</v>
      </c>
      <c r="D8" s="86">
        <v>85</v>
      </c>
      <c r="E8" s="86"/>
      <c r="F8" s="86">
        <v>81</v>
      </c>
      <c r="G8" s="85"/>
      <c r="H8" s="85"/>
      <c r="I8" s="86"/>
      <c r="J8" s="83">
        <f>IF(COUNT(C8:I8)&gt;0,SUM(C8:I8),"")</f>
        <v>248</v>
      </c>
      <c r="K8" s="84">
        <f>IF(J8="","",J8/COUNT(C8:I8))</f>
        <v>82.66666666666667</v>
      </c>
      <c r="L8" s="90">
        <f t="shared" si="1"/>
        <v>0</v>
      </c>
      <c r="M8" s="90">
        <f t="shared" si="1"/>
        <v>0</v>
      </c>
      <c r="N8" s="90">
        <f t="shared" si="1"/>
        <v>0</v>
      </c>
      <c r="O8" s="90">
        <f t="shared" si="1"/>
        <v>3</v>
      </c>
      <c r="P8" s="90">
        <f t="shared" si="1"/>
        <v>3</v>
      </c>
      <c r="Q8" s="90">
        <f t="shared" si="1"/>
        <v>0</v>
      </c>
      <c r="R8" s="88" t="s">
        <v>670</v>
      </c>
      <c r="S8" s="90"/>
      <c r="U8" s="91"/>
    </row>
    <row r="9" spans="1:21" s="87" customFormat="1" ht="18">
      <c r="A9" s="31">
        <v>6</v>
      </c>
      <c r="B9" s="106" t="s">
        <v>567</v>
      </c>
      <c r="C9" s="86">
        <v>90</v>
      </c>
      <c r="D9" s="85">
        <v>79</v>
      </c>
      <c r="E9" s="86"/>
      <c r="F9" s="85">
        <v>80</v>
      </c>
      <c r="G9" s="85"/>
      <c r="H9" s="86"/>
      <c r="I9" s="85"/>
      <c r="J9" s="83">
        <f aca="true" t="shared" si="2" ref="J9:J16">IF(COUNT(C9:I9)&gt;0,SUM(C9:I9),"")</f>
        <v>249</v>
      </c>
      <c r="K9" s="84">
        <f aca="true" t="shared" si="3" ref="K9:K16">IF(J9="","",J9/COUNT(C9:I9))</f>
        <v>83</v>
      </c>
      <c r="L9" s="90"/>
      <c r="M9" s="90"/>
      <c r="N9" s="90"/>
      <c r="O9" s="90"/>
      <c r="P9" s="90"/>
      <c r="Q9" s="90"/>
      <c r="R9" s="88" t="s">
        <v>670</v>
      </c>
      <c r="S9" s="90"/>
      <c r="U9" s="91"/>
    </row>
    <row r="10" spans="1:21" s="87" customFormat="1" ht="18">
      <c r="A10" s="31">
        <v>7</v>
      </c>
      <c r="B10" s="106" t="s">
        <v>568</v>
      </c>
      <c r="C10" s="86">
        <v>99</v>
      </c>
      <c r="D10" s="86">
        <v>86</v>
      </c>
      <c r="E10" s="86"/>
      <c r="F10" s="86">
        <v>84</v>
      </c>
      <c r="G10" s="85"/>
      <c r="H10" s="86"/>
      <c r="I10" s="85"/>
      <c r="J10" s="83">
        <f t="shared" si="2"/>
        <v>269</v>
      </c>
      <c r="K10" s="84">
        <f t="shared" si="3"/>
        <v>89.66666666666667</v>
      </c>
      <c r="L10" s="90"/>
      <c r="M10" s="90"/>
      <c r="N10" s="90"/>
      <c r="O10" s="90"/>
      <c r="P10" s="90"/>
      <c r="Q10" s="90"/>
      <c r="R10" s="88" t="s">
        <v>670</v>
      </c>
      <c r="S10" s="90"/>
      <c r="U10" s="91"/>
    </row>
    <row r="11" spans="1:21" s="87" customFormat="1" ht="18">
      <c r="A11" s="31">
        <v>8</v>
      </c>
      <c r="B11" s="106" t="s">
        <v>771</v>
      </c>
      <c r="C11" s="86"/>
      <c r="D11" s="86"/>
      <c r="E11" s="86"/>
      <c r="F11" s="86"/>
      <c r="G11" s="85"/>
      <c r="H11" s="86">
        <v>113</v>
      </c>
      <c r="I11" s="85"/>
      <c r="J11" s="83">
        <f>IF(COUNT(C11:I11)&gt;0,SUM(C11:I11),"")</f>
        <v>113</v>
      </c>
      <c r="K11" s="84">
        <f>IF(J11="","",J11/COUNT(C11:I11))</f>
        <v>113</v>
      </c>
      <c r="L11" s="90"/>
      <c r="M11" s="90"/>
      <c r="N11" s="90"/>
      <c r="O11" s="90"/>
      <c r="P11" s="90"/>
      <c r="Q11" s="90"/>
      <c r="R11" s="88" t="s">
        <v>670</v>
      </c>
      <c r="S11" s="90"/>
      <c r="U11" s="91"/>
    </row>
    <row r="12" spans="1:21" s="87" customFormat="1" ht="18">
      <c r="A12" s="31">
        <v>9</v>
      </c>
      <c r="B12" s="106" t="s">
        <v>718</v>
      </c>
      <c r="C12" s="86">
        <v>89</v>
      </c>
      <c r="D12" s="86">
        <v>87</v>
      </c>
      <c r="E12" s="86">
        <v>90</v>
      </c>
      <c r="F12" s="85"/>
      <c r="G12" s="86">
        <v>94</v>
      </c>
      <c r="H12" s="86"/>
      <c r="I12" s="85"/>
      <c r="J12" s="83">
        <f t="shared" si="2"/>
        <v>360</v>
      </c>
      <c r="K12" s="84">
        <f t="shared" si="3"/>
        <v>90</v>
      </c>
      <c r="L12" s="90"/>
      <c r="M12" s="90"/>
      <c r="N12" s="90"/>
      <c r="O12" s="90"/>
      <c r="P12" s="90"/>
      <c r="Q12" s="90"/>
      <c r="R12" s="88" t="s">
        <v>670</v>
      </c>
      <c r="S12" s="90"/>
      <c r="U12" s="91"/>
    </row>
    <row r="13" spans="1:21" s="87" customFormat="1" ht="18">
      <c r="A13" s="31">
        <v>10</v>
      </c>
      <c r="B13" s="107" t="s">
        <v>678</v>
      </c>
      <c r="C13" s="85"/>
      <c r="D13" s="86"/>
      <c r="E13" s="86">
        <v>84</v>
      </c>
      <c r="F13" s="85"/>
      <c r="G13" s="85"/>
      <c r="H13" s="86"/>
      <c r="I13" s="85"/>
      <c r="J13" s="83">
        <f t="shared" si="2"/>
        <v>84</v>
      </c>
      <c r="K13" s="84">
        <f t="shared" si="3"/>
        <v>84</v>
      </c>
      <c r="L13" s="90"/>
      <c r="M13" s="90"/>
      <c r="N13" s="90"/>
      <c r="O13" s="90"/>
      <c r="P13" s="90"/>
      <c r="Q13" s="90"/>
      <c r="R13" s="88" t="s">
        <v>670</v>
      </c>
      <c r="S13" s="90"/>
      <c r="U13" s="91"/>
    </row>
    <row r="14" spans="1:21" s="87" customFormat="1" ht="18">
      <c r="A14" s="31">
        <v>11</v>
      </c>
      <c r="B14" s="106" t="s">
        <v>569</v>
      </c>
      <c r="C14" s="85"/>
      <c r="D14" s="86">
        <v>80</v>
      </c>
      <c r="E14" s="85">
        <v>75</v>
      </c>
      <c r="F14" s="85">
        <v>79</v>
      </c>
      <c r="G14" s="85"/>
      <c r="H14" s="86"/>
      <c r="I14" s="85"/>
      <c r="J14" s="83">
        <f t="shared" si="2"/>
        <v>234</v>
      </c>
      <c r="K14" s="84">
        <f t="shared" si="3"/>
        <v>78</v>
      </c>
      <c r="L14" s="90"/>
      <c r="M14" s="90"/>
      <c r="N14" s="90"/>
      <c r="O14" s="90"/>
      <c r="P14" s="90"/>
      <c r="Q14" s="90"/>
      <c r="R14" s="88" t="s">
        <v>670</v>
      </c>
      <c r="S14" s="90"/>
      <c r="U14" s="91"/>
    </row>
    <row r="15" spans="1:21" s="87" customFormat="1" ht="18">
      <c r="A15" s="31">
        <v>12</v>
      </c>
      <c r="B15" s="106" t="s">
        <v>560</v>
      </c>
      <c r="C15" s="86">
        <v>92</v>
      </c>
      <c r="D15" s="85"/>
      <c r="E15" s="86">
        <v>87</v>
      </c>
      <c r="F15" s="85"/>
      <c r="G15" s="86"/>
      <c r="H15" s="86">
        <v>87</v>
      </c>
      <c r="I15" s="86"/>
      <c r="J15" s="83">
        <f t="shared" si="2"/>
        <v>266</v>
      </c>
      <c r="K15" s="84">
        <f t="shared" si="3"/>
        <v>88.66666666666667</v>
      </c>
      <c r="L15" s="90">
        <f aca="true" t="shared" si="4" ref="L15:Q16">Farbe</f>
        <v>3</v>
      </c>
      <c r="M15" s="90">
        <f t="shared" si="4"/>
        <v>0</v>
      </c>
      <c r="N15" s="90">
        <f t="shared" si="4"/>
        <v>3</v>
      </c>
      <c r="O15" s="90">
        <f t="shared" si="4"/>
        <v>0</v>
      </c>
      <c r="P15" s="90">
        <f t="shared" si="4"/>
        <v>0</v>
      </c>
      <c r="Q15" s="90">
        <f t="shared" si="4"/>
        <v>0</v>
      </c>
      <c r="R15" s="88" t="s">
        <v>670</v>
      </c>
      <c r="S15" s="90"/>
      <c r="U15" s="91"/>
    </row>
    <row r="16" spans="1:21" s="87" customFormat="1" ht="18">
      <c r="A16" s="31">
        <v>13</v>
      </c>
      <c r="B16" s="106" t="s">
        <v>634</v>
      </c>
      <c r="C16" s="86"/>
      <c r="D16" s="86"/>
      <c r="E16" s="86"/>
      <c r="F16" s="86">
        <v>94</v>
      </c>
      <c r="G16" s="86"/>
      <c r="H16" s="86"/>
      <c r="I16" s="86"/>
      <c r="J16" s="83">
        <f t="shared" si="2"/>
        <v>94</v>
      </c>
      <c r="K16" s="84">
        <f t="shared" si="3"/>
        <v>94</v>
      </c>
      <c r="L16" s="90">
        <f t="shared" si="4"/>
        <v>0</v>
      </c>
      <c r="M16" s="90">
        <f t="shared" si="4"/>
        <v>0</v>
      </c>
      <c r="N16" s="90">
        <f t="shared" si="4"/>
        <v>0</v>
      </c>
      <c r="O16" s="90">
        <f t="shared" si="4"/>
        <v>0</v>
      </c>
      <c r="P16" s="90">
        <f t="shared" si="4"/>
        <v>0</v>
      </c>
      <c r="Q16" s="90">
        <f t="shared" si="4"/>
        <v>0</v>
      </c>
      <c r="R16" s="88" t="s">
        <v>670</v>
      </c>
      <c r="S16" s="90"/>
      <c r="U16" s="91"/>
    </row>
    <row r="17" spans="1:21" s="87" customFormat="1" ht="18">
      <c r="A17" s="31">
        <v>14</v>
      </c>
      <c r="B17" s="106" t="s">
        <v>719</v>
      </c>
      <c r="C17" s="86">
        <v>97</v>
      </c>
      <c r="D17" s="86">
        <v>84</v>
      </c>
      <c r="E17" s="85">
        <v>79</v>
      </c>
      <c r="F17" s="86"/>
      <c r="G17" s="85">
        <v>87</v>
      </c>
      <c r="H17" s="86"/>
      <c r="I17" s="86"/>
      <c r="J17" s="83">
        <f>IF(COUNT(C17:I17)&gt;0,SUM(C17:I17),"")</f>
        <v>347</v>
      </c>
      <c r="K17" s="84">
        <f>IF(J17="","",J17/COUNT(C17:I17))</f>
        <v>86.75</v>
      </c>
      <c r="L17" s="90"/>
      <c r="M17" s="90"/>
      <c r="N17" s="90"/>
      <c r="O17" s="90"/>
      <c r="P17" s="90"/>
      <c r="Q17" s="90"/>
      <c r="R17" s="88" t="s">
        <v>670</v>
      </c>
      <c r="S17" s="90"/>
      <c r="U17" s="91"/>
    </row>
    <row r="18" spans="1:21" s="87" customFormat="1" ht="18">
      <c r="A18" s="31">
        <v>15</v>
      </c>
      <c r="B18" s="106" t="s">
        <v>561</v>
      </c>
      <c r="C18" s="85">
        <v>80</v>
      </c>
      <c r="D18" s="86">
        <v>83</v>
      </c>
      <c r="E18" s="86">
        <v>82</v>
      </c>
      <c r="F18" s="86"/>
      <c r="G18" s="86">
        <v>90</v>
      </c>
      <c r="H18" s="85"/>
      <c r="I18" s="85"/>
      <c r="J18" s="83">
        <f>IF(COUNT(C18:I18)&gt;0,SUM(C18:I18),"")</f>
        <v>335</v>
      </c>
      <c r="K18" s="84">
        <f>IF(J18="","",J18/COUNT(C18:I18))</f>
        <v>83.75</v>
      </c>
      <c r="L18" s="90">
        <f aca="true" t="shared" si="5" ref="L18:Q18">Farbe</f>
        <v>0</v>
      </c>
      <c r="M18" s="90">
        <f t="shared" si="5"/>
        <v>0</v>
      </c>
      <c r="N18" s="90">
        <f t="shared" si="5"/>
        <v>0</v>
      </c>
      <c r="O18" s="90">
        <f t="shared" si="5"/>
        <v>0</v>
      </c>
      <c r="P18" s="90">
        <f t="shared" si="5"/>
        <v>3</v>
      </c>
      <c r="Q18" s="90">
        <f t="shared" si="5"/>
        <v>3</v>
      </c>
      <c r="R18" s="88" t="s">
        <v>670</v>
      </c>
      <c r="S18" s="90"/>
      <c r="U18" s="91"/>
    </row>
    <row r="19" spans="1:21" s="87" customFormat="1" ht="18">
      <c r="A19" s="31">
        <v>16</v>
      </c>
      <c r="B19" s="106" t="s">
        <v>562</v>
      </c>
      <c r="C19" s="85">
        <v>77</v>
      </c>
      <c r="D19" s="85">
        <v>74</v>
      </c>
      <c r="E19" s="85">
        <v>79</v>
      </c>
      <c r="F19" s="85">
        <v>78</v>
      </c>
      <c r="G19" s="85">
        <v>82</v>
      </c>
      <c r="H19" s="85">
        <v>79</v>
      </c>
      <c r="I19" s="86"/>
      <c r="J19" s="83">
        <f>IF(COUNT(C19:I19)&gt;0,SUM(C19:I19),"")</f>
        <v>469</v>
      </c>
      <c r="K19" s="84">
        <f>IF(J19="","",J19/COUNT(C19:I19))</f>
        <v>78.16666666666667</v>
      </c>
      <c r="L19" s="90"/>
      <c r="M19" s="90"/>
      <c r="N19" s="90"/>
      <c r="O19" s="90"/>
      <c r="P19" s="90"/>
      <c r="Q19" s="90"/>
      <c r="R19" s="88" t="s">
        <v>670</v>
      </c>
      <c r="S19" s="90"/>
      <c r="U19" s="91"/>
    </row>
    <row r="20" spans="1:21" s="37" customFormat="1" ht="18">
      <c r="A20" s="31">
        <v>17</v>
      </c>
      <c r="B20" s="109" t="s">
        <v>563</v>
      </c>
      <c r="C20" s="125">
        <v>88</v>
      </c>
      <c r="D20" s="64">
        <v>77</v>
      </c>
      <c r="E20" s="64">
        <v>69</v>
      </c>
      <c r="F20" s="33">
        <v>82</v>
      </c>
      <c r="G20" s="64">
        <v>78</v>
      </c>
      <c r="H20" s="126">
        <v>74</v>
      </c>
      <c r="I20" s="33"/>
      <c r="J20" s="108">
        <f>IF(COUNT(C20:I20)&gt;0,SUM(C20:I20),"")</f>
        <v>468</v>
      </c>
      <c r="K20" s="34">
        <f>IF(J20="","",J20/COUNT(C20:I20))</f>
        <v>78</v>
      </c>
      <c r="L20" s="36"/>
      <c r="M20" s="36"/>
      <c r="N20" s="36"/>
      <c r="O20" s="36"/>
      <c r="P20" s="36"/>
      <c r="Q20" s="36"/>
      <c r="R20" s="75" t="s">
        <v>670</v>
      </c>
      <c r="S20" s="36"/>
      <c r="U20" s="10"/>
    </row>
    <row r="21" spans="1:18" ht="18">
      <c r="A21" s="31"/>
      <c r="B21" s="68" t="s">
        <v>660</v>
      </c>
      <c r="C21" s="69">
        <f aca="true" t="shared" si="6" ref="C21:J21">IF(COUNT(C4:C20)&gt;0,COUNT(C4:C20),"")</f>
        <v>13</v>
      </c>
      <c r="D21" s="69">
        <f t="shared" si="6"/>
        <v>11</v>
      </c>
      <c r="E21" s="69">
        <f t="shared" si="6"/>
        <v>8</v>
      </c>
      <c r="F21" s="69">
        <f t="shared" si="6"/>
        <v>9</v>
      </c>
      <c r="G21" s="69">
        <f t="shared" si="6"/>
        <v>6</v>
      </c>
      <c r="H21" s="69">
        <f t="shared" si="6"/>
        <v>6</v>
      </c>
      <c r="I21" s="69">
        <f t="shared" si="6"/>
      </c>
      <c r="J21" s="103">
        <f t="shared" si="6"/>
        <v>17</v>
      </c>
      <c r="K21" s="65"/>
      <c r="L21" s="20"/>
      <c r="M21" s="20"/>
      <c r="N21" s="20"/>
      <c r="O21" s="20"/>
      <c r="P21" s="20"/>
      <c r="Q21" s="20"/>
      <c r="R21" s="71"/>
    </row>
    <row r="22" spans="1:18" ht="18">
      <c r="A22" s="20"/>
      <c r="B22" s="58" t="s">
        <v>1</v>
      </c>
      <c r="C22" s="66">
        <f aca="true" t="shared" si="7" ref="C22:I22">IF(C21="","",SUM(C4:C20))</f>
        <v>1188</v>
      </c>
      <c r="D22" s="66">
        <f t="shared" si="7"/>
        <v>959</v>
      </c>
      <c r="E22" s="66">
        <f t="shared" si="7"/>
        <v>645</v>
      </c>
      <c r="F22" s="66">
        <f t="shared" si="7"/>
        <v>751</v>
      </c>
      <c r="G22" s="66">
        <f t="shared" si="7"/>
        <v>562</v>
      </c>
      <c r="H22" s="66">
        <f t="shared" si="7"/>
        <v>521</v>
      </c>
      <c r="I22" s="66">
        <f t="shared" si="7"/>
      </c>
      <c r="J22" s="67">
        <f>IF(SUM(C22:I22)=0,"",SUM(C22:I22))</f>
        <v>4626</v>
      </c>
      <c r="K22" s="35"/>
      <c r="L22" s="20"/>
      <c r="M22" s="20"/>
      <c r="N22" s="20"/>
      <c r="O22" s="20"/>
      <c r="P22" s="20"/>
      <c r="Q22" s="20"/>
      <c r="R22" s="71"/>
    </row>
    <row r="23" spans="1:18" ht="18">
      <c r="A23" s="20"/>
      <c r="B23" s="58" t="s">
        <v>2</v>
      </c>
      <c r="C23" s="59">
        <f>IF(C21="","",C22/C21)</f>
        <v>91.38461538461539</v>
      </c>
      <c r="D23" s="59">
        <f aca="true" t="shared" si="8" ref="D23:I23">IF(D21="","",D22/D21)</f>
        <v>87.18181818181819</v>
      </c>
      <c r="E23" s="59">
        <f t="shared" si="8"/>
        <v>80.625</v>
      </c>
      <c r="F23" s="59">
        <f t="shared" si="8"/>
        <v>83.44444444444444</v>
      </c>
      <c r="G23" s="59">
        <f t="shared" si="8"/>
        <v>93.66666666666667</v>
      </c>
      <c r="H23" s="59">
        <f t="shared" si="8"/>
        <v>86.83333333333333</v>
      </c>
      <c r="I23" s="59">
        <f t="shared" si="8"/>
      </c>
      <c r="J23" s="60"/>
      <c r="K23" s="35"/>
      <c r="L23" s="20"/>
      <c r="M23" s="20"/>
      <c r="N23" s="20"/>
      <c r="O23" s="20"/>
      <c r="P23" s="20"/>
      <c r="Q23" s="20"/>
      <c r="R23" s="71"/>
    </row>
    <row r="24" spans="1:18" ht="18">
      <c r="A24" s="20"/>
      <c r="B24" s="61" t="s">
        <v>3</v>
      </c>
      <c r="C24" s="62">
        <f aca="true" t="shared" si="9" ref="C24:I24">IF(C21="","",IF(C21=1,SMALL(C4:C20,1)+2*108,IF(C21=2,SMALL(C4:C20,1)+SMALL(C4:C20,2)+108,IF(C21&gt;=3,SMALL(C4:C20,1)+SMALL(C4:C20,2)+SMALL(C4:C20,3)))))</f>
        <v>236</v>
      </c>
      <c r="D24" s="62">
        <f t="shared" si="9"/>
        <v>230</v>
      </c>
      <c r="E24" s="62">
        <f t="shared" si="9"/>
        <v>223</v>
      </c>
      <c r="F24" s="62">
        <f t="shared" si="9"/>
        <v>237</v>
      </c>
      <c r="G24" s="62">
        <f t="shared" si="9"/>
        <v>247</v>
      </c>
      <c r="H24" s="62">
        <f t="shared" si="9"/>
        <v>232</v>
      </c>
      <c r="I24" s="62">
        <f t="shared" si="9"/>
      </c>
      <c r="J24" s="54">
        <f>IF(SUM(C24:I24)=0,"",SUM(C24:I24))</f>
        <v>1405</v>
      </c>
      <c r="K24" s="35"/>
      <c r="L24" s="20"/>
      <c r="M24" s="20"/>
      <c r="N24" s="20"/>
      <c r="O24" s="20"/>
      <c r="P24" s="20"/>
      <c r="Q24" s="20"/>
      <c r="R24" s="71"/>
    </row>
    <row r="26" ht="18">
      <c r="B26" s="292" t="s">
        <v>745</v>
      </c>
    </row>
    <row r="28" ht="18">
      <c r="B28" s="77" t="s">
        <v>673</v>
      </c>
    </row>
    <row r="29" ht="18">
      <c r="C29" s="2"/>
    </row>
  </sheetData>
  <sheetProtection/>
  <mergeCells count="1">
    <mergeCell ref="B1:I1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6"/>
  <sheetViews>
    <sheetView zoomScale="75" zoomScaleNormal="75" zoomScalePageLayoutView="0" workbookViewId="0" topLeftCell="A1">
      <selection activeCell="E38" sqref="E38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1" customWidth="1"/>
    <col min="4" max="4" width="16.7109375" style="1" customWidth="1"/>
    <col min="5" max="5" width="14.28125" style="1" customWidth="1"/>
    <col min="6" max="6" width="14.28125" style="2" customWidth="1"/>
    <col min="7" max="8" width="14.28125" style="1" customWidth="1"/>
    <col min="9" max="9" width="15.28125" style="1" customWidth="1"/>
    <col min="10" max="11" width="11.57421875" style="1" customWidth="1"/>
    <col min="12" max="12" width="12.28125" style="1" hidden="1" customWidth="1"/>
    <col min="13" max="16" width="11.57421875" style="1" hidden="1" customWidth="1"/>
    <col min="17" max="17" width="16.00390625" style="1" hidden="1" customWidth="1"/>
    <col min="18" max="18" width="11.57421875" style="74" customWidth="1"/>
    <col min="19" max="16384" width="11.57421875" style="1" customWidth="1"/>
  </cols>
  <sheetData>
    <row r="1" spans="1:18" ht="18">
      <c r="A1" s="304" t="s">
        <v>716</v>
      </c>
      <c r="B1" s="304"/>
      <c r="C1" s="304"/>
      <c r="D1" s="304"/>
      <c r="E1" s="304"/>
      <c r="F1" s="304"/>
      <c r="G1" s="304"/>
      <c r="H1" s="304"/>
      <c r="I1" s="304"/>
      <c r="J1" s="20"/>
      <c r="K1" s="20"/>
      <c r="L1" s="20"/>
      <c r="M1" s="20"/>
      <c r="N1" s="20"/>
      <c r="O1" s="20"/>
      <c r="P1" s="20"/>
      <c r="Q1" s="20"/>
      <c r="R1" s="71"/>
    </row>
    <row r="2" spans="1:18" ht="18">
      <c r="A2" s="20"/>
      <c r="B2" s="21"/>
      <c r="C2" s="22" t="s">
        <v>551</v>
      </c>
      <c r="D2" s="22" t="s">
        <v>553</v>
      </c>
      <c r="E2" s="22" t="s">
        <v>552</v>
      </c>
      <c r="F2" s="22" t="s">
        <v>554</v>
      </c>
      <c r="G2" s="22" t="s">
        <v>555</v>
      </c>
      <c r="H2" s="22" t="s">
        <v>629</v>
      </c>
      <c r="I2" s="22" t="s">
        <v>630</v>
      </c>
      <c r="J2" s="23"/>
      <c r="K2" s="24"/>
      <c r="L2" s="20"/>
      <c r="M2" s="20"/>
      <c r="N2" s="20"/>
      <c r="O2" s="20"/>
      <c r="P2" s="20"/>
      <c r="Q2" s="20"/>
      <c r="R2" s="72" t="s">
        <v>671</v>
      </c>
    </row>
    <row r="3" spans="1:18" ht="18">
      <c r="A3" s="20"/>
      <c r="B3" s="52" t="s">
        <v>0</v>
      </c>
      <c r="C3" s="26" t="s">
        <v>165</v>
      </c>
      <c r="D3" s="26" t="s">
        <v>557</v>
      </c>
      <c r="E3" s="26" t="s">
        <v>136</v>
      </c>
      <c r="F3" s="26" t="s">
        <v>36</v>
      </c>
      <c r="G3" s="26" t="s">
        <v>631</v>
      </c>
      <c r="H3" s="26" t="s">
        <v>103</v>
      </c>
      <c r="I3" s="128" t="s">
        <v>716</v>
      </c>
      <c r="J3" s="26" t="s">
        <v>1</v>
      </c>
      <c r="K3" s="27" t="s">
        <v>2</v>
      </c>
      <c r="L3" s="20"/>
      <c r="M3" s="20"/>
      <c r="N3" s="20"/>
      <c r="O3" s="20"/>
      <c r="P3" s="20"/>
      <c r="Q3" s="20"/>
      <c r="R3" s="73"/>
    </row>
    <row r="4" spans="1:18" ht="18">
      <c r="A4" s="31">
        <v>1</v>
      </c>
      <c r="B4" s="259"/>
      <c r="C4" s="263"/>
      <c r="D4" s="263"/>
      <c r="E4" s="263"/>
      <c r="F4" s="263"/>
      <c r="G4" s="263"/>
      <c r="H4" s="263"/>
      <c r="I4" s="263"/>
      <c r="J4" s="264">
        <f>IF(COUNT(C4:I4)&gt;0,SUM(C4:I4),"")</f>
      </c>
      <c r="K4" s="265">
        <f>IF(J4="","",J4/COUNT(C4:I4))</f>
      </c>
      <c r="L4" s="20">
        <f aca="true" t="shared" si="0" ref="L4:Q18">Farbe</f>
        <v>0</v>
      </c>
      <c r="M4" s="20">
        <f t="shared" si="0"/>
        <v>0</v>
      </c>
      <c r="N4" s="20">
        <f t="shared" si="0"/>
        <v>0</v>
      </c>
      <c r="O4" s="20">
        <f t="shared" si="0"/>
        <v>0</v>
      </c>
      <c r="P4" s="20">
        <f t="shared" si="0"/>
        <v>0</v>
      </c>
      <c r="Q4" s="20">
        <f t="shared" si="0"/>
        <v>0</v>
      </c>
      <c r="R4" s="71"/>
    </row>
    <row r="5" spans="1:21" ht="18.75">
      <c r="A5" s="31">
        <v>2</v>
      </c>
      <c r="B5" s="106"/>
      <c r="C5" s="266"/>
      <c r="D5" s="266"/>
      <c r="E5" s="266"/>
      <c r="F5" s="267"/>
      <c r="G5" s="266"/>
      <c r="H5" s="266"/>
      <c r="I5" s="266"/>
      <c r="J5" s="268">
        <f aca="true" t="shared" si="1" ref="J5:J20">IF(COUNT(C5:I5)&gt;0,SUM(C5:I5),"")</f>
      </c>
      <c r="K5" s="269">
        <f aca="true" t="shared" si="2" ref="K5:K20">IF(J5="","",J5/COUNT(C5:I5))</f>
      </c>
      <c r="L5" s="20">
        <f t="shared" si="0"/>
        <v>0</v>
      </c>
      <c r="M5" s="20">
        <f t="shared" si="0"/>
        <v>0</v>
      </c>
      <c r="N5" s="20">
        <f t="shared" si="0"/>
        <v>3</v>
      </c>
      <c r="O5" s="20">
        <f t="shared" si="0"/>
        <v>0</v>
      </c>
      <c r="P5" s="20">
        <f t="shared" si="0"/>
        <v>0</v>
      </c>
      <c r="Q5" s="20">
        <f t="shared" si="0"/>
        <v>0</v>
      </c>
      <c r="R5" s="71"/>
      <c r="U5" s="17"/>
    </row>
    <row r="6" spans="1:22" s="87" customFormat="1" ht="18.75">
      <c r="A6" s="83">
        <v>3</v>
      </c>
      <c r="B6" s="106"/>
      <c r="C6" s="266"/>
      <c r="D6" s="267"/>
      <c r="E6" s="267"/>
      <c r="F6" s="267"/>
      <c r="G6" s="266"/>
      <c r="H6" s="266"/>
      <c r="I6" s="267"/>
      <c r="J6" s="268">
        <f t="shared" si="1"/>
      </c>
      <c r="K6" s="269">
        <f t="shared" si="2"/>
      </c>
      <c r="L6" s="90">
        <f t="shared" si="0"/>
        <v>3</v>
      </c>
      <c r="M6" s="90">
        <f t="shared" si="0"/>
        <v>3</v>
      </c>
      <c r="N6" s="90">
        <f t="shared" si="0"/>
        <v>3</v>
      </c>
      <c r="O6" s="90">
        <f t="shared" si="0"/>
        <v>0</v>
      </c>
      <c r="P6" s="90">
        <f t="shared" si="0"/>
        <v>0</v>
      </c>
      <c r="Q6" s="90">
        <f t="shared" si="0"/>
        <v>3</v>
      </c>
      <c r="R6" s="88"/>
      <c r="S6" s="154"/>
      <c r="T6" s="154"/>
      <c r="U6" s="13"/>
      <c r="V6" s="154"/>
    </row>
    <row r="7" spans="1:22" ht="23.25">
      <c r="A7" s="31">
        <v>4</v>
      </c>
      <c r="B7" s="106"/>
      <c r="C7" s="266"/>
      <c r="D7" s="266"/>
      <c r="E7" s="266"/>
      <c r="F7" s="266"/>
      <c r="G7" s="266"/>
      <c r="H7" s="266"/>
      <c r="I7" s="268"/>
      <c r="J7" s="268">
        <f t="shared" si="1"/>
      </c>
      <c r="K7" s="269">
        <f t="shared" si="2"/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0</v>
      </c>
      <c r="P7" s="20">
        <f t="shared" si="0"/>
        <v>0</v>
      </c>
      <c r="Q7" s="20">
        <f t="shared" si="0"/>
        <v>1</v>
      </c>
      <c r="R7" s="71"/>
      <c r="S7" s="257"/>
      <c r="T7" s="258"/>
      <c r="U7" s="258"/>
      <c r="V7" s="257"/>
    </row>
    <row r="8" spans="1:22" ht="18.75">
      <c r="A8" s="31">
        <v>5</v>
      </c>
      <c r="B8" s="106"/>
      <c r="C8" s="266"/>
      <c r="D8" s="266"/>
      <c r="E8" s="266"/>
      <c r="F8" s="266"/>
      <c r="G8" s="266"/>
      <c r="H8" s="267"/>
      <c r="I8" s="268"/>
      <c r="J8" s="268">
        <f t="shared" si="1"/>
      </c>
      <c r="K8" s="269">
        <f t="shared" si="2"/>
      </c>
      <c r="L8" s="20">
        <f t="shared" si="0"/>
        <v>0</v>
      </c>
      <c r="M8" s="20">
        <f t="shared" si="0"/>
        <v>0</v>
      </c>
      <c r="N8" s="20">
        <f t="shared" si="0"/>
        <v>0</v>
      </c>
      <c r="O8" s="20">
        <f t="shared" si="0"/>
        <v>0</v>
      </c>
      <c r="P8" s="20">
        <f t="shared" si="0"/>
        <v>3</v>
      </c>
      <c r="Q8" s="20">
        <f t="shared" si="0"/>
        <v>1</v>
      </c>
      <c r="R8" s="71"/>
      <c r="S8" s="154"/>
      <c r="T8" s="154"/>
      <c r="U8" s="13"/>
      <c r="V8" s="154"/>
    </row>
    <row r="9" spans="1:21" ht="18.75">
      <c r="A9" s="83">
        <v>6</v>
      </c>
      <c r="B9" s="106"/>
      <c r="C9" s="266"/>
      <c r="D9" s="266"/>
      <c r="E9" s="266"/>
      <c r="F9" s="266"/>
      <c r="G9" s="266"/>
      <c r="H9" s="266"/>
      <c r="I9" s="266"/>
      <c r="J9" s="268">
        <f t="shared" si="1"/>
      </c>
      <c r="K9" s="269">
        <f t="shared" si="2"/>
      </c>
      <c r="L9" s="20">
        <f t="shared" si="0"/>
        <v>0</v>
      </c>
      <c r="M9" s="20">
        <f t="shared" si="0"/>
        <v>0</v>
      </c>
      <c r="N9" s="20">
        <f t="shared" si="0"/>
        <v>0</v>
      </c>
      <c r="O9" s="20">
        <f t="shared" si="0"/>
        <v>0</v>
      </c>
      <c r="P9" s="20">
        <f t="shared" si="0"/>
        <v>0</v>
      </c>
      <c r="Q9" s="20">
        <f t="shared" si="0"/>
        <v>0</v>
      </c>
      <c r="R9" s="71"/>
      <c r="U9" s="17"/>
    </row>
    <row r="10" spans="1:21" s="87" customFormat="1" ht="18.75">
      <c r="A10" s="31">
        <v>7</v>
      </c>
      <c r="B10" s="106"/>
      <c r="C10" s="266"/>
      <c r="D10" s="266"/>
      <c r="E10" s="266"/>
      <c r="F10" s="266"/>
      <c r="G10" s="266"/>
      <c r="H10" s="267"/>
      <c r="I10" s="267"/>
      <c r="J10" s="268">
        <f t="shared" si="1"/>
      </c>
      <c r="K10" s="269">
        <f t="shared" si="2"/>
      </c>
      <c r="L10" s="90">
        <f t="shared" si="0"/>
        <v>0</v>
      </c>
      <c r="M10" s="90">
        <f t="shared" si="0"/>
        <v>0</v>
      </c>
      <c r="N10" s="90">
        <f t="shared" si="0"/>
        <v>0</v>
      </c>
      <c r="O10" s="90">
        <f t="shared" si="0"/>
        <v>0</v>
      </c>
      <c r="P10" s="90">
        <f t="shared" si="0"/>
        <v>3</v>
      </c>
      <c r="Q10" s="90">
        <f t="shared" si="0"/>
        <v>3</v>
      </c>
      <c r="R10" s="88"/>
      <c r="U10" s="13"/>
    </row>
    <row r="11" spans="1:21" ht="18.75">
      <c r="A11" s="31">
        <v>8</v>
      </c>
      <c r="B11" s="106"/>
      <c r="C11" s="266"/>
      <c r="D11" s="266"/>
      <c r="E11" s="266"/>
      <c r="F11" s="266"/>
      <c r="G11" s="266"/>
      <c r="H11" s="266"/>
      <c r="I11" s="266"/>
      <c r="J11" s="268">
        <f t="shared" si="1"/>
      </c>
      <c r="K11" s="269">
        <f t="shared" si="2"/>
      </c>
      <c r="L11" s="20"/>
      <c r="M11" s="20"/>
      <c r="N11" s="20"/>
      <c r="O11" s="20"/>
      <c r="P11" s="20"/>
      <c r="Q11" s="20"/>
      <c r="R11" s="71"/>
      <c r="U11" s="13"/>
    </row>
    <row r="12" spans="1:21" ht="18.75">
      <c r="A12" s="83">
        <v>9</v>
      </c>
      <c r="B12" s="106"/>
      <c r="C12" s="267"/>
      <c r="D12" s="267"/>
      <c r="E12" s="266"/>
      <c r="F12" s="266"/>
      <c r="G12" s="266"/>
      <c r="H12" s="266"/>
      <c r="I12" s="266"/>
      <c r="J12" s="268">
        <f t="shared" si="1"/>
      </c>
      <c r="K12" s="269">
        <f t="shared" si="2"/>
      </c>
      <c r="L12" s="20">
        <f t="shared" si="0"/>
        <v>3</v>
      </c>
      <c r="M12" s="20">
        <f t="shared" si="0"/>
        <v>0</v>
      </c>
      <c r="N12" s="20">
        <f t="shared" si="0"/>
        <v>0</v>
      </c>
      <c r="O12" s="20">
        <f t="shared" si="0"/>
        <v>0</v>
      </c>
      <c r="P12" s="20">
        <f t="shared" si="0"/>
        <v>0</v>
      </c>
      <c r="Q12" s="20">
        <f t="shared" si="0"/>
        <v>0</v>
      </c>
      <c r="R12" s="71"/>
      <c r="U12" s="17"/>
    </row>
    <row r="13" spans="1:21" ht="18.75">
      <c r="A13" s="31">
        <v>10</v>
      </c>
      <c r="B13" s="106"/>
      <c r="C13" s="267"/>
      <c r="D13" s="266"/>
      <c r="E13" s="266"/>
      <c r="F13" s="266"/>
      <c r="G13" s="266"/>
      <c r="H13" s="266"/>
      <c r="I13" s="266"/>
      <c r="J13" s="268">
        <f t="shared" si="1"/>
      </c>
      <c r="K13" s="269">
        <f t="shared" si="2"/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71"/>
      <c r="U13" s="17"/>
    </row>
    <row r="14" spans="1:21" ht="18.75">
      <c r="A14" s="31">
        <v>11</v>
      </c>
      <c r="B14" s="106"/>
      <c r="C14" s="267"/>
      <c r="D14" s="266"/>
      <c r="E14" s="267"/>
      <c r="F14" s="267"/>
      <c r="G14" s="266"/>
      <c r="H14" s="267"/>
      <c r="I14" s="266"/>
      <c r="J14" s="268">
        <f t="shared" si="1"/>
      </c>
      <c r="K14" s="269">
        <f t="shared" si="2"/>
      </c>
      <c r="L14" s="20">
        <f t="shared" si="0"/>
        <v>0</v>
      </c>
      <c r="M14" s="20">
        <f t="shared" si="0"/>
        <v>3</v>
      </c>
      <c r="N14" s="20">
        <f t="shared" si="0"/>
        <v>3</v>
      </c>
      <c r="O14" s="20">
        <f t="shared" si="0"/>
        <v>0</v>
      </c>
      <c r="P14" s="20">
        <f t="shared" si="0"/>
        <v>3</v>
      </c>
      <c r="Q14" s="20">
        <f t="shared" si="0"/>
        <v>0</v>
      </c>
      <c r="R14" s="71"/>
      <c r="U14" s="17"/>
    </row>
    <row r="15" spans="1:21" ht="18.75">
      <c r="A15" s="83">
        <v>12</v>
      </c>
      <c r="B15" s="106"/>
      <c r="C15" s="266"/>
      <c r="D15" s="266"/>
      <c r="E15" s="266"/>
      <c r="F15" s="266"/>
      <c r="G15" s="266"/>
      <c r="H15" s="267"/>
      <c r="I15" s="266"/>
      <c r="J15" s="268">
        <f t="shared" si="1"/>
      </c>
      <c r="K15" s="269">
        <f t="shared" si="2"/>
      </c>
      <c r="L15" s="20">
        <f t="shared" si="0"/>
        <v>0</v>
      </c>
      <c r="M15" s="20">
        <f t="shared" si="0"/>
        <v>0</v>
      </c>
      <c r="N15" s="20">
        <f t="shared" si="0"/>
        <v>0</v>
      </c>
      <c r="O15" s="20">
        <f t="shared" si="0"/>
        <v>0</v>
      </c>
      <c r="P15" s="20">
        <f t="shared" si="0"/>
        <v>3</v>
      </c>
      <c r="Q15" s="20">
        <f t="shared" si="0"/>
        <v>0</v>
      </c>
      <c r="R15" s="71"/>
      <c r="U15" s="17"/>
    </row>
    <row r="16" spans="1:21" ht="18.75">
      <c r="A16" s="31">
        <v>13</v>
      </c>
      <c r="B16" s="106"/>
      <c r="C16" s="270"/>
      <c r="D16" s="266"/>
      <c r="E16" s="266"/>
      <c r="F16" s="266"/>
      <c r="G16" s="270"/>
      <c r="H16" s="270"/>
      <c r="I16" s="270"/>
      <c r="J16" s="268">
        <f t="shared" si="1"/>
      </c>
      <c r="K16" s="269">
        <f t="shared" si="2"/>
      </c>
      <c r="L16" s="20">
        <f t="shared" si="0"/>
        <v>0</v>
      </c>
      <c r="M16" s="20">
        <f t="shared" si="0"/>
        <v>0</v>
      </c>
      <c r="N16" s="20">
        <f t="shared" si="0"/>
        <v>0</v>
      </c>
      <c r="O16" s="20">
        <f t="shared" si="0"/>
        <v>0</v>
      </c>
      <c r="P16" s="20">
        <f t="shared" si="0"/>
        <v>0</v>
      </c>
      <c r="Q16" s="20">
        <f t="shared" si="0"/>
        <v>0</v>
      </c>
      <c r="R16" s="71"/>
      <c r="U16" s="17"/>
    </row>
    <row r="17" spans="1:21" ht="18.75">
      <c r="A17" s="31">
        <v>14</v>
      </c>
      <c r="B17" s="106"/>
      <c r="C17" s="270"/>
      <c r="D17" s="266"/>
      <c r="E17" s="266"/>
      <c r="F17" s="266"/>
      <c r="G17" s="266"/>
      <c r="H17" s="270"/>
      <c r="I17" s="268"/>
      <c r="J17" s="268">
        <f>IF(COUNT(C17:I17)&gt;0,SUM(C17:I17),"")</f>
      </c>
      <c r="K17" s="269">
        <f>IF(J17="","",J17/COUNT(C17:I17))</f>
      </c>
      <c r="L17" s="20"/>
      <c r="M17" s="20"/>
      <c r="N17" s="20"/>
      <c r="O17" s="20"/>
      <c r="P17" s="20"/>
      <c r="Q17" s="20"/>
      <c r="R17" s="71"/>
      <c r="U17" s="17"/>
    </row>
    <row r="18" spans="1:21" s="87" customFormat="1" ht="18.75">
      <c r="A18" s="83">
        <v>15</v>
      </c>
      <c r="B18" s="106"/>
      <c r="C18" s="270"/>
      <c r="D18" s="266"/>
      <c r="E18" s="266"/>
      <c r="F18" s="266"/>
      <c r="G18" s="266"/>
      <c r="H18" s="266"/>
      <c r="I18" s="267"/>
      <c r="J18" s="268">
        <f t="shared" si="1"/>
      </c>
      <c r="K18" s="269">
        <f t="shared" si="2"/>
      </c>
      <c r="L18" s="90">
        <f t="shared" si="0"/>
        <v>0</v>
      </c>
      <c r="M18" s="90">
        <f t="shared" si="0"/>
        <v>0</v>
      </c>
      <c r="N18" s="90">
        <f t="shared" si="0"/>
        <v>0</v>
      </c>
      <c r="O18" s="90">
        <f t="shared" si="0"/>
        <v>0</v>
      </c>
      <c r="P18" s="90">
        <f t="shared" si="0"/>
        <v>0</v>
      </c>
      <c r="Q18" s="90">
        <f t="shared" si="0"/>
        <v>3</v>
      </c>
      <c r="R18" s="88"/>
      <c r="U18" s="13"/>
    </row>
    <row r="19" spans="1:21" ht="18">
      <c r="A19" s="31">
        <v>16</v>
      </c>
      <c r="B19" s="106"/>
      <c r="C19" s="270"/>
      <c r="D19" s="266"/>
      <c r="E19" s="266"/>
      <c r="F19" s="266"/>
      <c r="G19" s="266"/>
      <c r="H19" s="266"/>
      <c r="I19" s="270"/>
      <c r="J19" s="268">
        <f t="shared" si="1"/>
      </c>
      <c r="K19" s="269">
        <f t="shared" si="2"/>
      </c>
      <c r="L19" s="20">
        <f aca="true" t="shared" si="3" ref="L19:Q20">Farbe</f>
        <v>0</v>
      </c>
      <c r="M19" s="20">
        <f t="shared" si="3"/>
        <v>0</v>
      </c>
      <c r="N19" s="20">
        <f t="shared" si="3"/>
        <v>0</v>
      </c>
      <c r="O19" s="20">
        <f t="shared" si="3"/>
        <v>0</v>
      </c>
      <c r="P19" s="20">
        <f t="shared" si="3"/>
        <v>0</v>
      </c>
      <c r="Q19" s="20">
        <f t="shared" si="3"/>
        <v>0</v>
      </c>
      <c r="R19" s="71"/>
      <c r="U19" s="18"/>
    </row>
    <row r="20" spans="1:21" ht="18">
      <c r="A20" s="31">
        <v>17</v>
      </c>
      <c r="B20" s="111"/>
      <c r="C20" s="271"/>
      <c r="D20" s="272"/>
      <c r="E20" s="272"/>
      <c r="F20" s="272"/>
      <c r="G20" s="273"/>
      <c r="H20" s="273"/>
      <c r="I20" s="273"/>
      <c r="J20" s="274">
        <f t="shared" si="1"/>
      </c>
      <c r="K20" s="275">
        <f t="shared" si="2"/>
      </c>
      <c r="L20" s="20">
        <f t="shared" si="3"/>
        <v>3</v>
      </c>
      <c r="M20" s="20">
        <f t="shared" si="3"/>
        <v>3</v>
      </c>
      <c r="N20" s="20">
        <f t="shared" si="3"/>
        <v>3</v>
      </c>
      <c r="O20" s="20">
        <f t="shared" si="3"/>
        <v>0</v>
      </c>
      <c r="P20" s="20">
        <f t="shared" si="3"/>
        <v>0</v>
      </c>
      <c r="Q20" s="20">
        <f t="shared" si="3"/>
        <v>0</v>
      </c>
      <c r="R20" s="71"/>
      <c r="U20" s="18"/>
    </row>
    <row r="21" spans="1:18" ht="18">
      <c r="A21" s="31"/>
      <c r="B21" s="102" t="s">
        <v>660</v>
      </c>
      <c r="C21" s="57">
        <f aca="true" t="shared" si="4" ref="C21:J21">IF(COUNT(C4:C20)&gt;0,COUNT(C4:C20),"")</f>
      </c>
      <c r="D21" s="57">
        <f t="shared" si="4"/>
      </c>
      <c r="E21" s="57">
        <f t="shared" si="4"/>
      </c>
      <c r="F21" s="57">
        <f t="shared" si="4"/>
      </c>
      <c r="G21" s="57">
        <f t="shared" si="4"/>
      </c>
      <c r="H21" s="57">
        <f t="shared" si="4"/>
      </c>
      <c r="I21" s="57">
        <f t="shared" si="4"/>
      </c>
      <c r="J21" s="103">
        <f t="shared" si="4"/>
      </c>
      <c r="K21" s="65"/>
      <c r="L21" s="20"/>
      <c r="M21" s="20"/>
      <c r="N21" s="20"/>
      <c r="O21" s="20"/>
      <c r="P21" s="20"/>
      <c r="Q21" s="20"/>
      <c r="R21" s="71"/>
    </row>
    <row r="22" spans="1:18" ht="18">
      <c r="A22" s="20"/>
      <c r="B22" s="58" t="s">
        <v>1</v>
      </c>
      <c r="C22" s="66">
        <f aca="true" t="shared" si="5" ref="C22:I22">IF(C21="","",SUM(C4:C20))</f>
      </c>
      <c r="D22" s="66">
        <f t="shared" si="5"/>
      </c>
      <c r="E22" s="66">
        <f t="shared" si="5"/>
      </c>
      <c r="F22" s="66">
        <f t="shared" si="5"/>
      </c>
      <c r="G22" s="66">
        <f t="shared" si="5"/>
      </c>
      <c r="H22" s="66">
        <f t="shared" si="5"/>
      </c>
      <c r="I22" s="66">
        <f t="shared" si="5"/>
      </c>
      <c r="J22" s="67">
        <f>IF(SUM(C22:I22)=0,"",SUM(C22:I22))</f>
      </c>
      <c r="K22" s="35"/>
      <c r="L22" s="20"/>
      <c r="M22" s="20"/>
      <c r="N22" s="20"/>
      <c r="O22" s="20"/>
      <c r="P22" s="20"/>
      <c r="Q22" s="20"/>
      <c r="R22" s="71"/>
    </row>
    <row r="23" spans="1:18" ht="18">
      <c r="A23" s="20"/>
      <c r="B23" s="58" t="s">
        <v>2</v>
      </c>
      <c r="C23" s="59">
        <f>IF(C21="","",C22/C21)</f>
      </c>
      <c r="D23" s="59">
        <f aca="true" t="shared" si="6" ref="D23:I23">IF(D21="","",D22/D21)</f>
      </c>
      <c r="E23" s="59">
        <f t="shared" si="6"/>
      </c>
      <c r="F23" s="59">
        <f t="shared" si="6"/>
      </c>
      <c r="G23" s="59">
        <f t="shared" si="6"/>
      </c>
      <c r="H23" s="59">
        <f t="shared" si="6"/>
      </c>
      <c r="I23" s="59">
        <f t="shared" si="6"/>
      </c>
      <c r="J23" s="60"/>
      <c r="K23" s="35"/>
      <c r="L23" s="20"/>
      <c r="M23" s="20"/>
      <c r="N23" s="20"/>
      <c r="O23" s="20"/>
      <c r="P23" s="20"/>
      <c r="Q23" s="20"/>
      <c r="R23" s="71"/>
    </row>
    <row r="24" spans="1:18" ht="18">
      <c r="A24" s="20"/>
      <c r="B24" s="61" t="s">
        <v>3</v>
      </c>
      <c r="C24" s="62">
        <f aca="true" t="shared" si="7" ref="C24:I24">IF(C21="","",IF(C21=1,SMALL(C4:C20,1)+2*108,IF(C21=2,SMALL(C4:C20,1)+SMALL(C4:C20,2)+108,IF(C21&gt;=3,SMALL(C4:C20,1)+SMALL(C4:C20,2)+SMALL(C4:C20,3)))))</f>
      </c>
      <c r="D24" s="62">
        <f t="shared" si="7"/>
      </c>
      <c r="E24" s="62">
        <f t="shared" si="7"/>
      </c>
      <c r="F24" s="62">
        <f t="shared" si="7"/>
      </c>
      <c r="G24" s="62">
        <f t="shared" si="7"/>
      </c>
      <c r="H24" s="62">
        <f t="shared" si="7"/>
      </c>
      <c r="I24" s="62">
        <f t="shared" si="7"/>
      </c>
      <c r="J24" s="54">
        <f>IF(SUM(C24:I24)=0,"",SUM(C24:I24))</f>
      </c>
      <c r="K24" s="35"/>
      <c r="L24" s="20"/>
      <c r="M24" s="20"/>
      <c r="N24" s="20"/>
      <c r="O24" s="20"/>
      <c r="P24" s="20"/>
      <c r="Q24" s="20"/>
      <c r="R24" s="71"/>
    </row>
    <row r="25" spans="1:18" ht="18">
      <c r="A25" s="20"/>
      <c r="B25" s="20"/>
      <c r="C25" s="1" t="s">
        <v>664</v>
      </c>
      <c r="D25" s="1" t="s">
        <v>664</v>
      </c>
      <c r="E25" s="1" t="s">
        <v>664</v>
      </c>
      <c r="F25" s="1" t="s">
        <v>664</v>
      </c>
      <c r="G25" s="1" t="s">
        <v>664</v>
      </c>
      <c r="H25" s="1" t="s">
        <v>664</v>
      </c>
      <c r="I25" s="1" t="s">
        <v>664</v>
      </c>
      <c r="J25" s="20"/>
      <c r="K25" s="20"/>
      <c r="L25" s="20"/>
      <c r="M25" s="20"/>
      <c r="N25" s="20"/>
      <c r="O25" s="20"/>
      <c r="P25" s="20"/>
      <c r="Q25" s="20"/>
      <c r="R25" s="71"/>
    </row>
    <row r="26" spans="1:18" ht="18">
      <c r="A26" s="20"/>
      <c r="B26" s="20"/>
      <c r="C26" s="1" t="s">
        <v>663</v>
      </c>
      <c r="D26" s="1" t="s">
        <v>663</v>
      </c>
      <c r="E26" s="1" t="s">
        <v>663</v>
      </c>
      <c r="F26" s="1" t="s">
        <v>663</v>
      </c>
      <c r="G26" s="1" t="s">
        <v>663</v>
      </c>
      <c r="H26" s="1" t="s">
        <v>663</v>
      </c>
      <c r="I26" s="1" t="s">
        <v>663</v>
      </c>
      <c r="J26" s="20"/>
      <c r="K26" s="20"/>
      <c r="L26" s="20"/>
      <c r="M26" s="20"/>
      <c r="N26" s="20"/>
      <c r="O26" s="20"/>
      <c r="P26" s="20"/>
      <c r="Q26" s="20"/>
      <c r="R26" s="71"/>
    </row>
    <row r="27" spans="1:18" ht="18">
      <c r="A27" s="20"/>
      <c r="B27" s="20"/>
      <c r="F27" s="1"/>
      <c r="J27" s="20"/>
      <c r="K27" s="20"/>
      <c r="L27" s="20"/>
      <c r="M27" s="20"/>
      <c r="N27" s="20"/>
      <c r="O27" s="20"/>
      <c r="P27" s="20"/>
      <c r="Q27" s="20"/>
      <c r="R27" s="71"/>
    </row>
    <row r="28" spans="1:18" ht="18">
      <c r="A28" s="20"/>
      <c r="B28" s="20"/>
      <c r="C28" s="20"/>
      <c r="D28" s="20"/>
      <c r="E28" s="20"/>
      <c r="F28" s="56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71"/>
    </row>
    <row r="29" spans="1:18" ht="18">
      <c r="A29" s="20"/>
      <c r="B29" s="260"/>
      <c r="C29" s="20"/>
      <c r="D29" s="20"/>
      <c r="E29" s="20"/>
      <c r="F29" s="56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71"/>
    </row>
    <row r="30" spans="1:18" ht="18">
      <c r="A30" s="20"/>
      <c r="B30" s="20"/>
      <c r="C30" s="20"/>
      <c r="D30" s="20"/>
      <c r="E30" s="20"/>
      <c r="F30" s="56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71"/>
    </row>
    <row r="31" spans="1:18" ht="18">
      <c r="A31" s="20"/>
      <c r="B31" s="20"/>
      <c r="C31" s="20"/>
      <c r="D31" s="20"/>
      <c r="E31" s="20"/>
      <c r="F31" s="56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71"/>
    </row>
    <row r="32" spans="1:18" ht="18">
      <c r="A32" s="20"/>
      <c r="B32" s="20"/>
      <c r="C32" s="20"/>
      <c r="D32" s="20"/>
      <c r="E32" s="20"/>
      <c r="F32" s="56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71"/>
    </row>
    <row r="33" spans="1:18" ht="18">
      <c r="A33" s="20"/>
      <c r="B33" s="20"/>
      <c r="C33" s="20"/>
      <c r="D33" s="20"/>
      <c r="E33" s="20"/>
      <c r="F33" s="56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71"/>
    </row>
    <row r="34" spans="1:18" ht="18">
      <c r="A34" s="20"/>
      <c r="B34" s="20"/>
      <c r="C34" s="20"/>
      <c r="D34" s="20"/>
      <c r="E34" s="20"/>
      <c r="F34" s="56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71"/>
    </row>
    <row r="35" spans="1:18" ht="18">
      <c r="A35" s="20"/>
      <c r="B35" s="20"/>
      <c r="C35" s="20"/>
      <c r="D35" s="20"/>
      <c r="E35" s="20"/>
      <c r="F35" s="56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71"/>
    </row>
    <row r="36" spans="1:18" ht="18">
      <c r="A36" s="20"/>
      <c r="B36" s="20"/>
      <c r="C36" s="20"/>
      <c r="D36" s="20"/>
      <c r="E36" s="20"/>
      <c r="F36" s="56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71"/>
    </row>
    <row r="37" spans="1:18" ht="18">
      <c r="A37" s="20"/>
      <c r="B37" s="20"/>
      <c r="C37" s="20"/>
      <c r="D37" s="20"/>
      <c r="E37" s="20"/>
      <c r="F37" s="56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71"/>
    </row>
    <row r="38" spans="1:18" ht="18">
      <c r="A38" s="20"/>
      <c r="B38" s="20"/>
      <c r="C38" s="20"/>
      <c r="D38" s="20"/>
      <c r="E38" s="20"/>
      <c r="F38" s="56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71"/>
    </row>
    <row r="39" spans="1:18" ht="18">
      <c r="A39" s="20"/>
      <c r="B39" s="20"/>
      <c r="C39" s="20"/>
      <c r="D39" s="20"/>
      <c r="E39" s="20"/>
      <c r="F39" s="56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71"/>
    </row>
    <row r="40" spans="1:18" ht="18">
      <c r="A40" s="20"/>
      <c r="B40" s="20"/>
      <c r="C40" s="20"/>
      <c r="D40" s="20"/>
      <c r="E40" s="20"/>
      <c r="F40" s="56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71"/>
    </row>
    <row r="41" spans="1:18" ht="18">
      <c r="A41" s="20"/>
      <c r="B41" s="20"/>
      <c r="C41" s="20"/>
      <c r="D41" s="20"/>
      <c r="E41" s="20"/>
      <c r="F41" s="56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71"/>
    </row>
    <row r="42" spans="1:18" ht="18">
      <c r="A42" s="20"/>
      <c r="B42" s="20"/>
      <c r="C42" s="20"/>
      <c r="D42" s="20"/>
      <c r="E42" s="20"/>
      <c r="F42" s="56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71"/>
    </row>
    <row r="43" spans="1:18" ht="18">
      <c r="A43" s="20"/>
      <c r="B43" s="20"/>
      <c r="C43" s="20"/>
      <c r="D43" s="20"/>
      <c r="E43" s="20"/>
      <c r="F43" s="56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71"/>
    </row>
    <row r="44" spans="1:18" ht="18">
      <c r="A44" s="20"/>
      <c r="B44" s="20"/>
      <c r="C44" s="20"/>
      <c r="D44" s="20"/>
      <c r="E44" s="20"/>
      <c r="F44" s="56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71"/>
    </row>
    <row r="45" spans="1:18" ht="18">
      <c r="A45" s="20"/>
      <c r="B45" s="20"/>
      <c r="C45" s="20"/>
      <c r="D45" s="20"/>
      <c r="E45" s="20"/>
      <c r="F45" s="56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71"/>
    </row>
    <row r="46" spans="1:18" ht="18">
      <c r="A46" s="20"/>
      <c r="B46" s="20"/>
      <c r="C46" s="20"/>
      <c r="D46" s="20"/>
      <c r="E46" s="20"/>
      <c r="F46" s="56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71"/>
    </row>
    <row r="47" spans="1:18" ht="18">
      <c r="A47" s="20"/>
      <c r="B47" s="20"/>
      <c r="C47" s="20"/>
      <c r="D47" s="20"/>
      <c r="E47" s="20"/>
      <c r="F47" s="56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71"/>
    </row>
    <row r="48" spans="1:18" ht="18">
      <c r="A48" s="20"/>
      <c r="B48" s="20"/>
      <c r="C48" s="20"/>
      <c r="D48" s="20"/>
      <c r="E48" s="20"/>
      <c r="F48" s="56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71"/>
    </row>
    <row r="49" spans="1:18" ht="18">
      <c r="A49" s="20"/>
      <c r="B49" s="20"/>
      <c r="C49" s="20"/>
      <c r="D49" s="20"/>
      <c r="E49" s="20"/>
      <c r="F49" s="56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71"/>
    </row>
    <row r="50" spans="1:18" ht="18">
      <c r="A50" s="20"/>
      <c r="B50" s="20"/>
      <c r="C50" s="20"/>
      <c r="D50" s="20"/>
      <c r="E50" s="20"/>
      <c r="F50" s="56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71"/>
    </row>
    <row r="51" spans="1:18" ht="18">
      <c r="A51" s="20"/>
      <c r="B51" s="20"/>
      <c r="C51" s="20"/>
      <c r="D51" s="20"/>
      <c r="E51" s="20"/>
      <c r="F51" s="56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71"/>
    </row>
    <row r="52" spans="1:18" ht="18">
      <c r="A52" s="20"/>
      <c r="B52" s="20"/>
      <c r="C52" s="20"/>
      <c r="D52" s="20"/>
      <c r="E52" s="20"/>
      <c r="F52" s="56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71"/>
    </row>
    <row r="53" spans="1:18" ht="18">
      <c r="A53" s="20"/>
      <c r="B53" s="20"/>
      <c r="C53" s="20"/>
      <c r="D53" s="20"/>
      <c r="E53" s="20"/>
      <c r="F53" s="56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71"/>
    </row>
    <row r="54" spans="1:18" ht="18">
      <c r="A54" s="20"/>
      <c r="B54" s="20"/>
      <c r="C54" s="20"/>
      <c r="D54" s="20"/>
      <c r="E54" s="20"/>
      <c r="F54" s="56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71"/>
    </row>
    <row r="55" spans="1:18" ht="18">
      <c r="A55" s="20"/>
      <c r="B55" s="20"/>
      <c r="C55" s="20"/>
      <c r="D55" s="20"/>
      <c r="E55" s="20"/>
      <c r="F55" s="56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71"/>
    </row>
    <row r="56" spans="1:18" ht="18">
      <c r="A56" s="20"/>
      <c r="B56" s="20"/>
      <c r="C56" s="20"/>
      <c r="D56" s="20"/>
      <c r="E56" s="20"/>
      <c r="F56" s="56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71"/>
    </row>
    <row r="57" spans="1:18" ht="18">
      <c r="A57" s="20"/>
      <c r="B57" s="20"/>
      <c r="C57" s="20"/>
      <c r="D57" s="20"/>
      <c r="E57" s="20"/>
      <c r="F57" s="56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71"/>
    </row>
    <row r="58" spans="1:18" ht="18">
      <c r="A58" s="20"/>
      <c r="B58" s="20"/>
      <c r="C58" s="20"/>
      <c r="D58" s="20"/>
      <c r="E58" s="20"/>
      <c r="F58" s="56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71"/>
    </row>
    <row r="59" spans="1:18" ht="18">
      <c r="A59" s="20"/>
      <c r="B59" s="20"/>
      <c r="C59" s="20"/>
      <c r="D59" s="20"/>
      <c r="E59" s="20"/>
      <c r="F59" s="56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71"/>
    </row>
    <row r="60" spans="1:18" ht="18">
      <c r="A60" s="20"/>
      <c r="B60" s="20"/>
      <c r="C60" s="20"/>
      <c r="D60" s="20"/>
      <c r="E60" s="20"/>
      <c r="F60" s="56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71"/>
    </row>
    <row r="61" spans="1:18" ht="18">
      <c r="A61" s="20"/>
      <c r="B61" s="20"/>
      <c r="C61" s="20"/>
      <c r="D61" s="20"/>
      <c r="E61" s="20"/>
      <c r="F61" s="56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71"/>
    </row>
    <row r="62" spans="1:18" ht="18">
      <c r="A62" s="20"/>
      <c r="B62" s="20"/>
      <c r="C62" s="20"/>
      <c r="D62" s="20"/>
      <c r="E62" s="20"/>
      <c r="F62" s="56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71"/>
    </row>
    <row r="63" spans="1:18" ht="18">
      <c r="A63" s="20"/>
      <c r="B63" s="20"/>
      <c r="C63" s="20"/>
      <c r="D63" s="20"/>
      <c r="E63" s="20"/>
      <c r="F63" s="56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71"/>
    </row>
    <row r="64" spans="1:18" ht="18">
      <c r="A64" s="20"/>
      <c r="B64" s="20"/>
      <c r="C64" s="20"/>
      <c r="D64" s="20"/>
      <c r="E64" s="20"/>
      <c r="F64" s="56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71"/>
    </row>
    <row r="65" spans="1:18" ht="18">
      <c r="A65" s="20"/>
      <c r="B65" s="20"/>
      <c r="C65" s="20"/>
      <c r="D65" s="20"/>
      <c r="E65" s="20"/>
      <c r="F65" s="56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71"/>
    </row>
    <row r="66" spans="1:18" ht="18">
      <c r="A66" s="20"/>
      <c r="B66" s="20"/>
      <c r="C66" s="20"/>
      <c r="D66" s="20"/>
      <c r="E66" s="20"/>
      <c r="F66" s="56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71"/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zoomScale="75" zoomScaleNormal="75" zoomScalePageLayoutView="0" workbookViewId="0" topLeftCell="A4">
      <selection activeCell="C39" sqref="C39:C41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2" customWidth="1"/>
    <col min="4" max="4" width="16.7109375" style="1" customWidth="1"/>
    <col min="5" max="8" width="14.28125" style="1" customWidth="1"/>
    <col min="9" max="9" width="15.28125" style="2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71" customWidth="1"/>
    <col min="19" max="16384" width="11.57421875" style="1" customWidth="1"/>
  </cols>
  <sheetData>
    <row r="1" spans="1:11" ht="18">
      <c r="A1" s="305" t="s">
        <v>566</v>
      </c>
      <c r="B1" s="305"/>
      <c r="C1" s="305"/>
      <c r="D1" s="305"/>
      <c r="E1" s="305"/>
      <c r="F1" s="305"/>
      <c r="G1" s="305"/>
      <c r="H1" s="305"/>
      <c r="I1" s="305"/>
      <c r="J1" s="20"/>
      <c r="K1" s="20"/>
    </row>
    <row r="2" spans="1:18" ht="18">
      <c r="A2" s="20"/>
      <c r="B2" s="21"/>
      <c r="C2" s="22" t="s">
        <v>551</v>
      </c>
      <c r="D2" s="22" t="s">
        <v>553</v>
      </c>
      <c r="E2" s="22" t="s">
        <v>552</v>
      </c>
      <c r="F2" s="22" t="s">
        <v>554</v>
      </c>
      <c r="G2" s="22" t="s">
        <v>555</v>
      </c>
      <c r="H2" s="22" t="s">
        <v>629</v>
      </c>
      <c r="I2" s="22" t="s">
        <v>630</v>
      </c>
      <c r="J2" s="23"/>
      <c r="K2" s="24"/>
      <c r="R2" s="72" t="s">
        <v>671</v>
      </c>
    </row>
    <row r="3" spans="1:20" ht="18">
      <c r="A3" s="20"/>
      <c r="B3" s="25" t="s">
        <v>0</v>
      </c>
      <c r="C3" s="26" t="s">
        <v>165</v>
      </c>
      <c r="D3" s="26" t="s">
        <v>557</v>
      </c>
      <c r="E3" s="26" t="s">
        <v>136</v>
      </c>
      <c r="F3" s="26" t="s">
        <v>36</v>
      </c>
      <c r="G3" s="26" t="s">
        <v>631</v>
      </c>
      <c r="H3" s="26" t="s">
        <v>103</v>
      </c>
      <c r="I3" s="128" t="s">
        <v>716</v>
      </c>
      <c r="J3" s="26" t="s">
        <v>1</v>
      </c>
      <c r="K3" s="27" t="s">
        <v>2</v>
      </c>
      <c r="R3" s="73"/>
      <c r="T3" s="9"/>
    </row>
    <row r="4" spans="1:20" s="87" customFormat="1" ht="18">
      <c r="A4" s="83">
        <v>1</v>
      </c>
      <c r="B4" s="110" t="s">
        <v>598</v>
      </c>
      <c r="C4" s="86">
        <v>96</v>
      </c>
      <c r="D4" s="86">
        <v>82</v>
      </c>
      <c r="E4" s="86">
        <v>77</v>
      </c>
      <c r="F4" s="86"/>
      <c r="G4" s="86"/>
      <c r="H4" s="86">
        <v>81</v>
      </c>
      <c r="I4" s="86"/>
      <c r="J4" s="83">
        <f aca="true" t="shared" si="0" ref="J4:J31">IF(COUNT(C4:I4)&gt;0,SUM(C4:I4),"")</f>
        <v>336</v>
      </c>
      <c r="K4" s="84">
        <f aca="true" t="shared" si="1" ref="K4:K31">IF(J4="","",J4/COUNT(C4:I4))</f>
        <v>84</v>
      </c>
      <c r="L4" s="87">
        <f aca="true" t="shared" si="2" ref="L4:Q19">Farbe</f>
        <v>0</v>
      </c>
      <c r="M4" s="87">
        <f t="shared" si="2"/>
        <v>0</v>
      </c>
      <c r="N4" s="87">
        <f t="shared" si="2"/>
        <v>0</v>
      </c>
      <c r="O4" s="87">
        <f t="shared" si="2"/>
        <v>0</v>
      </c>
      <c r="P4" s="87">
        <f t="shared" si="2"/>
        <v>0</v>
      </c>
      <c r="Q4" s="87">
        <f t="shared" si="2"/>
        <v>0</v>
      </c>
      <c r="R4" s="88" t="s">
        <v>670</v>
      </c>
      <c r="T4" s="55"/>
    </row>
    <row r="5" spans="1:20" s="87" customFormat="1" ht="18">
      <c r="A5" s="83">
        <v>2</v>
      </c>
      <c r="B5" s="107" t="s">
        <v>636</v>
      </c>
      <c r="C5" s="86">
        <v>87</v>
      </c>
      <c r="D5" s="86"/>
      <c r="E5" s="86">
        <v>81</v>
      </c>
      <c r="F5" s="86"/>
      <c r="G5" s="86"/>
      <c r="H5" s="86">
        <v>80</v>
      </c>
      <c r="I5" s="86"/>
      <c r="J5" s="83">
        <f t="shared" si="0"/>
        <v>248</v>
      </c>
      <c r="K5" s="84">
        <f t="shared" si="1"/>
        <v>82.66666666666667</v>
      </c>
      <c r="L5" s="87">
        <f t="shared" si="2"/>
        <v>0</v>
      </c>
      <c r="M5" s="87">
        <f t="shared" si="2"/>
        <v>0</v>
      </c>
      <c r="N5" s="87">
        <f t="shared" si="2"/>
        <v>0</v>
      </c>
      <c r="O5" s="87">
        <f t="shared" si="2"/>
        <v>0</v>
      </c>
      <c r="P5" s="87">
        <f t="shared" si="2"/>
        <v>0</v>
      </c>
      <c r="Q5" s="87">
        <f t="shared" si="2"/>
        <v>0</v>
      </c>
      <c r="R5" s="88" t="s">
        <v>670</v>
      </c>
      <c r="T5" s="55"/>
    </row>
    <row r="6" spans="1:20" s="87" customFormat="1" ht="18">
      <c r="A6" s="31">
        <v>3</v>
      </c>
      <c r="B6" s="106" t="s">
        <v>596</v>
      </c>
      <c r="C6" s="86">
        <v>78</v>
      </c>
      <c r="D6" s="86">
        <v>86</v>
      </c>
      <c r="E6" s="86">
        <v>73</v>
      </c>
      <c r="F6" s="86"/>
      <c r="G6" s="86"/>
      <c r="H6" s="86">
        <v>77</v>
      </c>
      <c r="I6" s="86"/>
      <c r="J6" s="83">
        <f t="shared" si="0"/>
        <v>314</v>
      </c>
      <c r="K6" s="84">
        <f t="shared" si="1"/>
        <v>78.5</v>
      </c>
      <c r="L6" s="87">
        <f t="shared" si="2"/>
        <v>0</v>
      </c>
      <c r="M6" s="87">
        <f t="shared" si="2"/>
        <v>0</v>
      </c>
      <c r="N6" s="87">
        <f t="shared" si="2"/>
        <v>0</v>
      </c>
      <c r="O6" s="87">
        <f t="shared" si="2"/>
        <v>0</v>
      </c>
      <c r="P6" s="87">
        <f t="shared" si="2"/>
        <v>0</v>
      </c>
      <c r="Q6" s="87">
        <f t="shared" si="2"/>
        <v>0</v>
      </c>
      <c r="R6" s="88" t="s">
        <v>670</v>
      </c>
      <c r="T6" s="55"/>
    </row>
    <row r="7" spans="1:20" s="87" customFormat="1" ht="18">
      <c r="A7" s="83">
        <v>4</v>
      </c>
      <c r="B7" s="107" t="s">
        <v>621</v>
      </c>
      <c r="C7" s="86">
        <v>111</v>
      </c>
      <c r="D7" s="86">
        <v>100</v>
      </c>
      <c r="E7" s="86">
        <v>90</v>
      </c>
      <c r="F7" s="86"/>
      <c r="G7" s="86"/>
      <c r="H7" s="86">
        <v>105</v>
      </c>
      <c r="I7" s="86"/>
      <c r="J7" s="83">
        <f t="shared" si="0"/>
        <v>406</v>
      </c>
      <c r="K7" s="84">
        <f t="shared" si="1"/>
        <v>101.5</v>
      </c>
      <c r="L7" s="87">
        <f t="shared" si="2"/>
        <v>0</v>
      </c>
      <c r="M7" s="87">
        <f t="shared" si="2"/>
        <v>0</v>
      </c>
      <c r="N7" s="87">
        <f t="shared" si="2"/>
        <v>0</v>
      </c>
      <c r="O7" s="87">
        <f t="shared" si="2"/>
        <v>0</v>
      </c>
      <c r="P7" s="87">
        <f t="shared" si="2"/>
        <v>0</v>
      </c>
      <c r="Q7" s="87">
        <f t="shared" si="2"/>
        <v>0</v>
      </c>
      <c r="R7" s="88" t="s">
        <v>670</v>
      </c>
      <c r="T7" s="55"/>
    </row>
    <row r="8" spans="1:20" s="87" customFormat="1" ht="18">
      <c r="A8" s="83">
        <v>5</v>
      </c>
      <c r="B8" s="110" t="s">
        <v>576</v>
      </c>
      <c r="C8" s="86">
        <v>83</v>
      </c>
      <c r="D8" s="86">
        <v>72</v>
      </c>
      <c r="E8" s="86">
        <v>72</v>
      </c>
      <c r="F8" s="86"/>
      <c r="G8" s="86"/>
      <c r="H8" s="86">
        <v>77</v>
      </c>
      <c r="I8" s="86"/>
      <c r="J8" s="83">
        <f t="shared" si="0"/>
        <v>304</v>
      </c>
      <c r="K8" s="84">
        <f t="shared" si="1"/>
        <v>76</v>
      </c>
      <c r="L8" s="87">
        <f t="shared" si="2"/>
        <v>0</v>
      </c>
      <c r="M8" s="87">
        <f t="shared" si="2"/>
        <v>0</v>
      </c>
      <c r="N8" s="87">
        <f t="shared" si="2"/>
        <v>0</v>
      </c>
      <c r="O8" s="87">
        <f t="shared" si="2"/>
        <v>0</v>
      </c>
      <c r="P8" s="87">
        <f t="shared" si="2"/>
        <v>0</v>
      </c>
      <c r="Q8" s="87">
        <f t="shared" si="2"/>
        <v>0</v>
      </c>
      <c r="R8" s="88" t="s">
        <v>670</v>
      </c>
      <c r="T8" s="55"/>
    </row>
    <row r="9" spans="1:20" s="87" customFormat="1" ht="18">
      <c r="A9" s="83">
        <v>6</v>
      </c>
      <c r="B9" s="110" t="s">
        <v>577</v>
      </c>
      <c r="C9" s="85">
        <v>71</v>
      </c>
      <c r="D9" s="85">
        <v>62</v>
      </c>
      <c r="E9" s="85">
        <v>66</v>
      </c>
      <c r="F9" s="85">
        <v>71</v>
      </c>
      <c r="G9" s="85"/>
      <c r="H9" s="85">
        <v>65</v>
      </c>
      <c r="I9" s="85"/>
      <c r="J9" s="83">
        <f t="shared" si="0"/>
        <v>335</v>
      </c>
      <c r="K9" s="84">
        <f t="shared" si="1"/>
        <v>67</v>
      </c>
      <c r="L9" s="87">
        <f t="shared" si="2"/>
        <v>3</v>
      </c>
      <c r="M9" s="87">
        <f t="shared" si="2"/>
        <v>3</v>
      </c>
      <c r="N9" s="87">
        <f t="shared" si="2"/>
        <v>3</v>
      </c>
      <c r="O9" s="87">
        <f t="shared" si="2"/>
        <v>3</v>
      </c>
      <c r="P9" s="87">
        <f t="shared" si="2"/>
        <v>3</v>
      </c>
      <c r="Q9" s="87">
        <f t="shared" si="2"/>
        <v>3</v>
      </c>
      <c r="R9" s="88" t="s">
        <v>670</v>
      </c>
      <c r="T9" s="55"/>
    </row>
    <row r="10" spans="1:20" s="87" customFormat="1" ht="18">
      <c r="A10" s="31">
        <v>7</v>
      </c>
      <c r="B10" s="110" t="s">
        <v>721</v>
      </c>
      <c r="C10" s="86">
        <v>80</v>
      </c>
      <c r="D10" s="85">
        <v>67</v>
      </c>
      <c r="E10" s="86"/>
      <c r="F10" s="85">
        <v>75</v>
      </c>
      <c r="G10" s="85"/>
      <c r="H10" s="86"/>
      <c r="I10" s="85"/>
      <c r="J10" s="83">
        <f t="shared" si="0"/>
        <v>222</v>
      </c>
      <c r="K10" s="84">
        <f t="shared" si="1"/>
        <v>74</v>
      </c>
      <c r="R10" s="88" t="s">
        <v>670</v>
      </c>
      <c r="T10" s="55"/>
    </row>
    <row r="11" spans="1:20" s="87" customFormat="1" ht="18">
      <c r="A11" s="83">
        <v>8</v>
      </c>
      <c r="B11" s="110" t="s">
        <v>599</v>
      </c>
      <c r="C11" s="85">
        <v>76</v>
      </c>
      <c r="D11" s="86">
        <v>72</v>
      </c>
      <c r="E11" s="86"/>
      <c r="F11" s="86"/>
      <c r="G11" s="86">
        <v>79</v>
      </c>
      <c r="H11" s="86"/>
      <c r="I11" s="85"/>
      <c r="J11" s="83">
        <f t="shared" si="0"/>
        <v>227</v>
      </c>
      <c r="K11" s="84">
        <f t="shared" si="1"/>
        <v>75.66666666666667</v>
      </c>
      <c r="L11" s="87">
        <f t="shared" si="2"/>
        <v>0</v>
      </c>
      <c r="M11" s="87">
        <f t="shared" si="2"/>
        <v>0</v>
      </c>
      <c r="N11" s="87">
        <f t="shared" si="2"/>
        <v>0</v>
      </c>
      <c r="O11" s="87">
        <f t="shared" si="2"/>
        <v>0</v>
      </c>
      <c r="P11" s="87">
        <f t="shared" si="2"/>
        <v>0</v>
      </c>
      <c r="Q11" s="87">
        <f t="shared" si="2"/>
        <v>3</v>
      </c>
      <c r="R11" s="88" t="s">
        <v>670</v>
      </c>
      <c r="T11" s="55"/>
    </row>
    <row r="12" spans="1:20" s="87" customFormat="1" ht="18">
      <c r="A12" s="83">
        <v>9</v>
      </c>
      <c r="B12" s="110" t="s">
        <v>734</v>
      </c>
      <c r="C12" s="85"/>
      <c r="D12" s="86">
        <v>78</v>
      </c>
      <c r="E12" s="86"/>
      <c r="F12" s="86"/>
      <c r="G12" s="86"/>
      <c r="H12" s="86"/>
      <c r="I12" s="85"/>
      <c r="J12" s="83">
        <f>IF(COUNT(C12:I12)&gt;0,SUM(C12:I12),"")</f>
        <v>78</v>
      </c>
      <c r="K12" s="84">
        <f>IF(J12="","",J12/COUNT(C12:I12))</f>
        <v>78</v>
      </c>
      <c r="R12" s="88" t="s">
        <v>670</v>
      </c>
      <c r="T12" s="55"/>
    </row>
    <row r="13" spans="1:20" s="87" customFormat="1" ht="18">
      <c r="A13" s="83">
        <v>10</v>
      </c>
      <c r="B13" s="110" t="s">
        <v>696</v>
      </c>
      <c r="C13" s="86">
        <v>77</v>
      </c>
      <c r="D13" s="86"/>
      <c r="E13" s="86"/>
      <c r="F13" s="86"/>
      <c r="G13" s="86"/>
      <c r="H13" s="86">
        <v>83</v>
      </c>
      <c r="I13" s="85"/>
      <c r="J13" s="83">
        <f t="shared" si="0"/>
        <v>160</v>
      </c>
      <c r="K13" s="84">
        <f t="shared" si="1"/>
        <v>80</v>
      </c>
      <c r="R13" s="88" t="s">
        <v>670</v>
      </c>
      <c r="T13" s="55"/>
    </row>
    <row r="14" spans="1:20" s="87" customFormat="1" ht="18">
      <c r="A14" s="31">
        <v>11</v>
      </c>
      <c r="B14" s="110" t="s">
        <v>697</v>
      </c>
      <c r="C14" s="86">
        <v>89</v>
      </c>
      <c r="D14" s="86">
        <v>82</v>
      </c>
      <c r="E14" s="86"/>
      <c r="F14" s="86"/>
      <c r="G14" s="86"/>
      <c r="H14" s="86">
        <v>83</v>
      </c>
      <c r="I14" s="85"/>
      <c r="J14" s="83">
        <f t="shared" si="0"/>
        <v>254</v>
      </c>
      <c r="K14" s="84">
        <f t="shared" si="1"/>
        <v>84.66666666666667</v>
      </c>
      <c r="R14" s="88" t="s">
        <v>670</v>
      </c>
      <c r="T14" s="55"/>
    </row>
    <row r="15" spans="1:20" s="87" customFormat="1" ht="18">
      <c r="A15" s="83">
        <v>12</v>
      </c>
      <c r="B15" s="106" t="s">
        <v>703</v>
      </c>
      <c r="C15" s="86">
        <v>85</v>
      </c>
      <c r="D15" s="86">
        <v>88</v>
      </c>
      <c r="E15" s="86">
        <v>88</v>
      </c>
      <c r="F15" s="86">
        <v>93</v>
      </c>
      <c r="G15" s="86"/>
      <c r="H15" s="86"/>
      <c r="I15" s="86"/>
      <c r="J15" s="83">
        <f>IF(COUNT(C15:I15)&gt;0,SUM(C15:I15),"")</f>
        <v>354</v>
      </c>
      <c r="K15" s="84">
        <f>IF(J15="","",J15/COUNT(C15:I15))</f>
        <v>88.5</v>
      </c>
      <c r="R15" s="88" t="s">
        <v>670</v>
      </c>
      <c r="T15" s="55"/>
    </row>
    <row r="16" spans="1:20" s="87" customFormat="1" ht="18">
      <c r="A16" s="83">
        <v>13</v>
      </c>
      <c r="B16" s="106" t="s">
        <v>586</v>
      </c>
      <c r="C16" s="86">
        <v>89</v>
      </c>
      <c r="D16" s="86"/>
      <c r="E16" s="86">
        <v>88</v>
      </c>
      <c r="F16" s="86"/>
      <c r="G16" s="86"/>
      <c r="H16" s="86"/>
      <c r="I16" s="86"/>
      <c r="J16" s="83">
        <f>IF(COUNT(C16:I16)&gt;0,SUM(C16:I16),"")</f>
        <v>177</v>
      </c>
      <c r="K16" s="84">
        <f>IF(J16="","",J16/COUNT(C16:I16))</f>
        <v>88.5</v>
      </c>
      <c r="L16" s="87">
        <f t="shared" si="2"/>
        <v>0</v>
      </c>
      <c r="M16" s="87">
        <f t="shared" si="2"/>
        <v>0</v>
      </c>
      <c r="N16" s="87">
        <f t="shared" si="2"/>
        <v>0</v>
      </c>
      <c r="O16" s="87">
        <f t="shared" si="2"/>
        <v>0</v>
      </c>
      <c r="P16" s="87">
        <f t="shared" si="2"/>
        <v>0</v>
      </c>
      <c r="Q16" s="87">
        <f t="shared" si="2"/>
        <v>0</v>
      </c>
      <c r="R16" s="88" t="s">
        <v>670</v>
      </c>
      <c r="T16" s="53"/>
    </row>
    <row r="17" spans="1:20" s="87" customFormat="1" ht="18">
      <c r="A17" s="83">
        <v>14</v>
      </c>
      <c r="B17" s="106" t="s">
        <v>594</v>
      </c>
      <c r="C17" s="85"/>
      <c r="D17" s="85">
        <v>78</v>
      </c>
      <c r="E17" s="86"/>
      <c r="F17" s="86"/>
      <c r="G17" s="85"/>
      <c r="H17" s="85"/>
      <c r="I17" s="86"/>
      <c r="J17" s="83">
        <f t="shared" si="0"/>
        <v>78</v>
      </c>
      <c r="K17" s="84">
        <f t="shared" si="1"/>
        <v>78</v>
      </c>
      <c r="L17" s="87">
        <f t="shared" si="2"/>
        <v>3</v>
      </c>
      <c r="M17" s="87">
        <f t="shared" si="2"/>
        <v>0</v>
      </c>
      <c r="N17" s="87">
        <f t="shared" si="2"/>
        <v>0</v>
      </c>
      <c r="O17" s="87">
        <f t="shared" si="2"/>
        <v>3</v>
      </c>
      <c r="P17" s="87">
        <f t="shared" si="2"/>
        <v>3</v>
      </c>
      <c r="Q17" s="87">
        <f t="shared" si="2"/>
        <v>0</v>
      </c>
      <c r="R17" s="88" t="s">
        <v>670</v>
      </c>
      <c r="T17" s="53"/>
    </row>
    <row r="18" spans="1:20" s="87" customFormat="1" ht="18">
      <c r="A18" s="31">
        <v>15</v>
      </c>
      <c r="B18" s="106" t="s">
        <v>600</v>
      </c>
      <c r="C18" s="86"/>
      <c r="D18" s="86">
        <v>81</v>
      </c>
      <c r="E18" s="86"/>
      <c r="F18" s="86"/>
      <c r="G18" s="86"/>
      <c r="H18" s="86"/>
      <c r="I18" s="86"/>
      <c r="J18" s="83">
        <f t="shared" si="0"/>
        <v>81</v>
      </c>
      <c r="K18" s="84">
        <f t="shared" si="1"/>
        <v>81</v>
      </c>
      <c r="L18" s="87">
        <f t="shared" si="2"/>
        <v>0</v>
      </c>
      <c r="M18" s="87">
        <f t="shared" si="2"/>
        <v>0</v>
      </c>
      <c r="N18" s="87">
        <f t="shared" si="2"/>
        <v>0</v>
      </c>
      <c r="O18" s="87">
        <f t="shared" si="2"/>
        <v>0</v>
      </c>
      <c r="P18" s="87">
        <f t="shared" si="2"/>
        <v>0</v>
      </c>
      <c r="Q18" s="87">
        <f t="shared" si="2"/>
        <v>0</v>
      </c>
      <c r="R18" s="88" t="s">
        <v>670</v>
      </c>
      <c r="T18" s="53"/>
    </row>
    <row r="19" spans="1:20" s="87" customFormat="1" ht="18">
      <c r="A19" s="83">
        <v>16</v>
      </c>
      <c r="B19" s="110" t="s">
        <v>603</v>
      </c>
      <c r="C19" s="85">
        <v>74</v>
      </c>
      <c r="D19" s="85"/>
      <c r="E19" s="85">
        <v>69</v>
      </c>
      <c r="F19" s="85"/>
      <c r="G19" s="85"/>
      <c r="H19" s="85">
        <v>69</v>
      </c>
      <c r="I19" s="83"/>
      <c r="J19" s="83">
        <f t="shared" si="0"/>
        <v>212</v>
      </c>
      <c r="K19" s="84">
        <f t="shared" si="1"/>
        <v>70.66666666666667</v>
      </c>
      <c r="L19" s="87">
        <f t="shared" si="2"/>
        <v>3</v>
      </c>
      <c r="M19" s="87">
        <f t="shared" si="2"/>
        <v>3</v>
      </c>
      <c r="N19" s="87">
        <f t="shared" si="2"/>
        <v>3</v>
      </c>
      <c r="O19" s="87">
        <f t="shared" si="2"/>
        <v>3</v>
      </c>
      <c r="P19" s="87">
        <f t="shared" si="2"/>
        <v>3</v>
      </c>
      <c r="Q19" s="87">
        <f t="shared" si="2"/>
        <v>1</v>
      </c>
      <c r="R19" s="88" t="s">
        <v>670</v>
      </c>
      <c r="T19" s="53"/>
    </row>
    <row r="20" spans="1:20" s="87" customFormat="1" ht="18">
      <c r="A20" s="83">
        <v>17</v>
      </c>
      <c r="B20" s="106" t="s">
        <v>593</v>
      </c>
      <c r="C20" s="86"/>
      <c r="D20" s="86">
        <v>74</v>
      </c>
      <c r="E20" s="86">
        <v>72</v>
      </c>
      <c r="F20" s="86"/>
      <c r="G20" s="86"/>
      <c r="H20" s="86"/>
      <c r="I20" s="86"/>
      <c r="J20" s="83">
        <f t="shared" si="0"/>
        <v>146</v>
      </c>
      <c r="K20" s="84">
        <f t="shared" si="1"/>
        <v>73</v>
      </c>
      <c r="R20" s="88" t="s">
        <v>670</v>
      </c>
      <c r="T20" s="53"/>
    </row>
    <row r="21" spans="1:20" s="87" customFormat="1" ht="18">
      <c r="A21" s="83">
        <v>18</v>
      </c>
      <c r="B21" s="106" t="s">
        <v>578</v>
      </c>
      <c r="C21" s="86">
        <v>88</v>
      </c>
      <c r="D21" s="85">
        <v>75</v>
      </c>
      <c r="E21" s="86">
        <v>79</v>
      </c>
      <c r="F21" s="86">
        <v>85</v>
      </c>
      <c r="G21" s="85"/>
      <c r="H21" s="85">
        <v>74</v>
      </c>
      <c r="I21" s="86"/>
      <c r="J21" s="83">
        <f t="shared" si="0"/>
        <v>401</v>
      </c>
      <c r="K21" s="84">
        <f t="shared" si="1"/>
        <v>80.2</v>
      </c>
      <c r="L21" s="87">
        <f aca="true" t="shared" si="3" ref="L21:Q23">Farbe</f>
        <v>3</v>
      </c>
      <c r="M21" s="87">
        <f t="shared" si="3"/>
        <v>0</v>
      </c>
      <c r="N21" s="87">
        <f t="shared" si="3"/>
        <v>0</v>
      </c>
      <c r="O21" s="87">
        <f t="shared" si="3"/>
        <v>3</v>
      </c>
      <c r="P21" s="87">
        <f t="shared" si="3"/>
        <v>3</v>
      </c>
      <c r="Q21" s="87">
        <f t="shared" si="3"/>
        <v>0</v>
      </c>
      <c r="R21" s="88" t="s">
        <v>670</v>
      </c>
      <c r="T21" s="53"/>
    </row>
    <row r="22" spans="1:20" s="87" customFormat="1" ht="18">
      <c r="A22" s="31">
        <v>19</v>
      </c>
      <c r="B22" s="106" t="s">
        <v>704</v>
      </c>
      <c r="C22" s="86">
        <v>82</v>
      </c>
      <c r="D22" s="86">
        <v>72</v>
      </c>
      <c r="E22" s="86"/>
      <c r="F22" s="85">
        <v>73</v>
      </c>
      <c r="G22" s="86"/>
      <c r="H22" s="86"/>
      <c r="I22" s="86"/>
      <c r="J22" s="83">
        <f t="shared" si="0"/>
        <v>227</v>
      </c>
      <c r="K22" s="84">
        <f t="shared" si="1"/>
        <v>75.66666666666667</v>
      </c>
      <c r="R22" s="88" t="s">
        <v>670</v>
      </c>
      <c r="T22" s="53"/>
    </row>
    <row r="23" spans="1:20" s="87" customFormat="1" ht="18">
      <c r="A23" s="83">
        <v>20</v>
      </c>
      <c r="B23" s="106" t="s">
        <v>579</v>
      </c>
      <c r="C23" s="86"/>
      <c r="D23" s="86">
        <v>98</v>
      </c>
      <c r="E23" s="86"/>
      <c r="F23" s="86">
        <v>93</v>
      </c>
      <c r="G23" s="86"/>
      <c r="H23" s="86"/>
      <c r="I23" s="86"/>
      <c r="J23" s="83">
        <f t="shared" si="0"/>
        <v>191</v>
      </c>
      <c r="K23" s="84">
        <f t="shared" si="1"/>
        <v>95.5</v>
      </c>
      <c r="L23" s="87">
        <f t="shared" si="3"/>
        <v>0</v>
      </c>
      <c r="M23" s="87">
        <f t="shared" si="3"/>
        <v>0</v>
      </c>
      <c r="N23" s="87">
        <f t="shared" si="3"/>
        <v>0</v>
      </c>
      <c r="O23" s="87">
        <f t="shared" si="3"/>
        <v>0</v>
      </c>
      <c r="P23" s="87">
        <f t="shared" si="3"/>
        <v>0</v>
      </c>
      <c r="Q23" s="87">
        <f t="shared" si="3"/>
        <v>0</v>
      </c>
      <c r="R23" s="88" t="s">
        <v>670</v>
      </c>
      <c r="T23" s="53"/>
    </row>
    <row r="24" spans="1:20" s="87" customFormat="1" ht="18">
      <c r="A24" s="83">
        <v>21</v>
      </c>
      <c r="B24" s="106" t="s">
        <v>595</v>
      </c>
      <c r="C24" s="85"/>
      <c r="D24" s="85">
        <v>67</v>
      </c>
      <c r="E24" s="85">
        <v>70</v>
      </c>
      <c r="F24" s="85"/>
      <c r="G24" s="85"/>
      <c r="H24" s="86">
        <v>76</v>
      </c>
      <c r="I24" s="85"/>
      <c r="J24" s="83">
        <f t="shared" si="0"/>
        <v>213</v>
      </c>
      <c r="K24" s="84">
        <f t="shared" si="1"/>
        <v>71</v>
      </c>
      <c r="R24" s="88" t="s">
        <v>670</v>
      </c>
      <c r="T24" s="53"/>
    </row>
    <row r="25" spans="1:20" s="87" customFormat="1" ht="18">
      <c r="A25" s="83">
        <v>22</v>
      </c>
      <c r="B25" s="106" t="s">
        <v>580</v>
      </c>
      <c r="C25" s="86">
        <v>84</v>
      </c>
      <c r="D25" s="85">
        <v>73</v>
      </c>
      <c r="E25" s="86"/>
      <c r="F25" s="86">
        <v>77</v>
      </c>
      <c r="G25" s="85">
        <v>71</v>
      </c>
      <c r="H25" s="55"/>
      <c r="I25" s="86"/>
      <c r="J25" s="83">
        <f t="shared" si="0"/>
        <v>305</v>
      </c>
      <c r="K25" s="84">
        <f t="shared" si="1"/>
        <v>76.25</v>
      </c>
      <c r="R25" s="88" t="s">
        <v>670</v>
      </c>
      <c r="T25" s="53"/>
    </row>
    <row r="26" spans="1:20" s="87" customFormat="1" ht="18">
      <c r="A26" s="31">
        <v>23</v>
      </c>
      <c r="B26" s="106" t="s">
        <v>597</v>
      </c>
      <c r="C26" s="86"/>
      <c r="D26" s="86">
        <v>81</v>
      </c>
      <c r="E26" s="86">
        <v>83</v>
      </c>
      <c r="F26" s="86"/>
      <c r="G26" s="86">
        <v>78</v>
      </c>
      <c r="H26" s="86">
        <v>85</v>
      </c>
      <c r="I26" s="86"/>
      <c r="J26" s="83">
        <f t="shared" si="0"/>
        <v>327</v>
      </c>
      <c r="K26" s="84">
        <f t="shared" si="1"/>
        <v>81.75</v>
      </c>
      <c r="R26" s="88" t="s">
        <v>670</v>
      </c>
      <c r="T26" s="53"/>
    </row>
    <row r="27" spans="1:20" s="87" customFormat="1" ht="18">
      <c r="A27" s="83">
        <v>24</v>
      </c>
      <c r="B27" s="107" t="s">
        <v>706</v>
      </c>
      <c r="C27" s="86"/>
      <c r="D27" s="86">
        <v>114</v>
      </c>
      <c r="E27" s="86">
        <v>107</v>
      </c>
      <c r="F27" s="86"/>
      <c r="G27" s="55"/>
      <c r="H27" s="86">
        <v>99</v>
      </c>
      <c r="I27" s="86"/>
      <c r="J27" s="83">
        <f>IF(COUNT(C27:I27)&gt;0,SUM(C27:I27),"")</f>
        <v>320</v>
      </c>
      <c r="K27" s="84">
        <f>IF(J27="","",J27/COUNT(C27:I27))</f>
        <v>106.66666666666667</v>
      </c>
      <c r="R27" s="88" t="s">
        <v>670</v>
      </c>
      <c r="T27" s="53"/>
    </row>
    <row r="28" spans="1:20" s="87" customFormat="1" ht="18">
      <c r="A28" s="83">
        <v>25</v>
      </c>
      <c r="B28" s="106" t="s">
        <v>733</v>
      </c>
      <c r="C28" s="86"/>
      <c r="D28" s="86">
        <v>87</v>
      </c>
      <c r="E28" s="86"/>
      <c r="F28" s="86"/>
      <c r="G28" s="55"/>
      <c r="H28" s="55"/>
      <c r="I28" s="86"/>
      <c r="J28" s="83">
        <f>IF(COUNT(C28:I28)&gt;0,SUM(C28:I28),"")</f>
        <v>87</v>
      </c>
      <c r="K28" s="84">
        <f>IF(J28="","",J28/COUNT(C28:I28))</f>
        <v>87</v>
      </c>
      <c r="R28" s="88" t="s">
        <v>670</v>
      </c>
      <c r="T28" s="53"/>
    </row>
    <row r="29" spans="1:20" s="87" customFormat="1" ht="18">
      <c r="A29" s="83">
        <v>26</v>
      </c>
      <c r="B29" s="106" t="s">
        <v>620</v>
      </c>
      <c r="C29" s="86">
        <v>94</v>
      </c>
      <c r="D29" s="86"/>
      <c r="E29" s="86"/>
      <c r="F29" s="55"/>
      <c r="G29" s="55"/>
      <c r="H29" s="86">
        <v>83</v>
      </c>
      <c r="I29" s="86"/>
      <c r="J29" s="83">
        <f t="shared" si="0"/>
        <v>177</v>
      </c>
      <c r="K29" s="84">
        <f t="shared" si="1"/>
        <v>88.5</v>
      </c>
      <c r="R29" s="88" t="s">
        <v>670</v>
      </c>
      <c r="T29" s="53"/>
    </row>
    <row r="30" spans="1:20" s="87" customFormat="1" ht="18">
      <c r="A30" s="31">
        <v>27</v>
      </c>
      <c r="B30" s="106" t="s">
        <v>582</v>
      </c>
      <c r="C30" s="86">
        <v>79</v>
      </c>
      <c r="D30" s="86">
        <v>73</v>
      </c>
      <c r="E30" s="86"/>
      <c r="F30" s="86">
        <v>82</v>
      </c>
      <c r="G30" s="85">
        <v>72</v>
      </c>
      <c r="H30" s="55"/>
      <c r="I30" s="86"/>
      <c r="J30" s="83">
        <f t="shared" si="0"/>
        <v>306</v>
      </c>
      <c r="K30" s="84">
        <f t="shared" si="1"/>
        <v>76.5</v>
      </c>
      <c r="R30" s="88" t="s">
        <v>670</v>
      </c>
      <c r="T30" s="53"/>
    </row>
    <row r="31" spans="1:20" s="87" customFormat="1" ht="18">
      <c r="A31" s="83">
        <v>28</v>
      </c>
      <c r="B31" s="106" t="s">
        <v>581</v>
      </c>
      <c r="C31" s="86">
        <v>81</v>
      </c>
      <c r="D31" s="86">
        <v>73</v>
      </c>
      <c r="E31" s="86"/>
      <c r="F31" s="86">
        <v>78</v>
      </c>
      <c r="G31" s="85">
        <v>72</v>
      </c>
      <c r="H31" s="55"/>
      <c r="I31" s="86"/>
      <c r="J31" s="83">
        <f t="shared" si="0"/>
        <v>304</v>
      </c>
      <c r="K31" s="127">
        <f t="shared" si="1"/>
        <v>76</v>
      </c>
      <c r="R31" s="88" t="s">
        <v>670</v>
      </c>
      <c r="T31" s="53"/>
    </row>
    <row r="32" spans="1:20" ht="18">
      <c r="A32" s="31"/>
      <c r="B32" s="68" t="s">
        <v>660</v>
      </c>
      <c r="C32" s="69">
        <f aca="true" t="shared" si="4" ref="C32:J32">IF(COUNT(C4:C31)&gt;0,COUNT(C4:C31),"")</f>
        <v>19</v>
      </c>
      <c r="D32" s="69">
        <f t="shared" si="4"/>
        <v>23</v>
      </c>
      <c r="E32" s="69">
        <f t="shared" si="4"/>
        <v>14</v>
      </c>
      <c r="F32" s="69">
        <f t="shared" si="4"/>
        <v>9</v>
      </c>
      <c r="G32" s="69">
        <f t="shared" si="4"/>
        <v>5</v>
      </c>
      <c r="H32" s="69">
        <f t="shared" si="4"/>
        <v>14</v>
      </c>
      <c r="I32" s="69">
        <f t="shared" si="4"/>
      </c>
      <c r="J32" s="70">
        <f t="shared" si="4"/>
        <v>28</v>
      </c>
      <c r="K32" s="65"/>
      <c r="T32" s="53"/>
    </row>
    <row r="33" spans="1:11" ht="18">
      <c r="A33" s="20"/>
      <c r="B33" s="58" t="s">
        <v>1</v>
      </c>
      <c r="C33" s="66">
        <f aca="true" t="shared" si="5" ref="C33:I33">IF(C32="","",SUM(C4:C31))</f>
        <v>1604</v>
      </c>
      <c r="D33" s="66">
        <f t="shared" si="5"/>
        <v>1835</v>
      </c>
      <c r="E33" s="66">
        <f t="shared" si="5"/>
        <v>1115</v>
      </c>
      <c r="F33" s="66">
        <f t="shared" si="5"/>
        <v>727</v>
      </c>
      <c r="G33" s="66">
        <f t="shared" si="5"/>
        <v>372</v>
      </c>
      <c r="H33" s="66">
        <f t="shared" si="5"/>
        <v>1137</v>
      </c>
      <c r="I33" s="66">
        <f t="shared" si="5"/>
      </c>
      <c r="J33" s="67">
        <f>IF(SUM(C33:I33)=0,"",SUM(C33:I33))</f>
        <v>6790</v>
      </c>
      <c r="K33" s="35"/>
    </row>
    <row r="34" spans="1:11" ht="18">
      <c r="A34" s="20"/>
      <c r="B34" s="58" t="s">
        <v>2</v>
      </c>
      <c r="C34" s="59">
        <f>IF(C32="","",C33/C32)</f>
        <v>84.42105263157895</v>
      </c>
      <c r="D34" s="59">
        <f aca="true" t="shared" si="6" ref="D34:I34">IF(D32="","",D33/D32)</f>
        <v>79.78260869565217</v>
      </c>
      <c r="E34" s="59">
        <f t="shared" si="6"/>
        <v>79.64285714285714</v>
      </c>
      <c r="F34" s="59">
        <f t="shared" si="6"/>
        <v>80.77777777777777</v>
      </c>
      <c r="G34" s="59">
        <f t="shared" si="6"/>
        <v>74.4</v>
      </c>
      <c r="H34" s="59">
        <f t="shared" si="6"/>
        <v>81.21428571428571</v>
      </c>
      <c r="I34" s="59">
        <f t="shared" si="6"/>
      </c>
      <c r="J34" s="60"/>
      <c r="K34" s="35"/>
    </row>
    <row r="35" spans="1:11" ht="18">
      <c r="A35" s="20"/>
      <c r="B35" s="61" t="s">
        <v>3</v>
      </c>
      <c r="C35" s="62">
        <f aca="true" t="shared" si="7" ref="C35:I35">IF(C32="","",IF(C32=1,SMALL(C4:C31,1)+2*108,IF(C32=2,SMALL(C4:C31,1)+SMALL(C4:C31,2)+108,IF(C32&gt;=3,SMALL(C4:C31,1)+SMALL(C4:C31,2)+SMALL(C4:C31,3)))))</f>
        <v>221</v>
      </c>
      <c r="D35" s="62">
        <f t="shared" si="7"/>
        <v>196</v>
      </c>
      <c r="E35" s="62">
        <f t="shared" si="7"/>
        <v>205</v>
      </c>
      <c r="F35" s="62">
        <f t="shared" si="7"/>
        <v>219</v>
      </c>
      <c r="G35" s="62">
        <f t="shared" si="7"/>
        <v>215</v>
      </c>
      <c r="H35" s="62">
        <f t="shared" si="7"/>
        <v>208</v>
      </c>
      <c r="I35" s="62">
        <f t="shared" si="7"/>
      </c>
      <c r="J35" s="54">
        <f>IF(SUM(C35:I35)=0,"",SUM(C35:I35))</f>
        <v>1264</v>
      </c>
      <c r="K35" s="35"/>
    </row>
    <row r="36" spans="1:11" ht="18">
      <c r="A36" s="20"/>
      <c r="B36" s="20"/>
      <c r="C36" s="56"/>
      <c r="D36" s="20"/>
      <c r="E36" s="20"/>
      <c r="F36" s="20"/>
      <c r="G36" s="20"/>
      <c r="H36" s="20"/>
      <c r="I36" s="56"/>
      <c r="J36" s="20"/>
      <c r="K36" s="20"/>
    </row>
    <row r="37" spans="1:11" ht="18">
      <c r="A37" s="20"/>
      <c r="B37" s="20"/>
      <c r="C37" s="56"/>
      <c r="D37" s="20"/>
      <c r="E37" s="20"/>
      <c r="F37" s="20"/>
      <c r="G37" s="20"/>
      <c r="H37" s="20"/>
      <c r="I37" s="56"/>
      <c r="J37" s="20"/>
      <c r="K37" s="20"/>
    </row>
    <row r="38" spans="1:11" ht="18">
      <c r="A38" s="20"/>
      <c r="B38" s="77" t="s">
        <v>673</v>
      </c>
      <c r="C38" s="56"/>
      <c r="D38" s="20"/>
      <c r="E38" s="20"/>
      <c r="F38" s="20"/>
      <c r="G38" s="20"/>
      <c r="H38" s="20"/>
      <c r="I38" s="56"/>
      <c r="J38" s="20"/>
      <c r="K38" s="20"/>
    </row>
    <row r="39" spans="1:11" ht="18">
      <c r="A39" s="20"/>
      <c r="B39" s="20"/>
      <c r="C39" s="56"/>
      <c r="D39" s="20"/>
      <c r="E39" s="20"/>
      <c r="F39" s="20"/>
      <c r="G39" s="20"/>
      <c r="H39" s="20"/>
      <c r="I39" s="56"/>
      <c r="J39" s="20"/>
      <c r="K39" s="20"/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3"/>
  <sheetViews>
    <sheetView zoomScale="75" zoomScaleNormal="75" zoomScalePageLayoutView="0" workbookViewId="0" topLeftCell="A1">
      <selection activeCell="I22" sqref="I22"/>
    </sheetView>
  </sheetViews>
  <sheetFormatPr defaultColWidth="11.57421875" defaultRowHeight="15"/>
  <cols>
    <col min="1" max="1" width="3.8515625" style="1" customWidth="1"/>
    <col min="2" max="2" width="24.00390625" style="1" bestFit="1" customWidth="1"/>
    <col min="3" max="3" width="14.28125" style="1" customWidth="1"/>
    <col min="4" max="4" width="16.7109375" style="1" customWidth="1"/>
    <col min="5" max="8" width="14.28125" style="1" customWidth="1"/>
    <col min="9" max="9" width="15.28125" style="2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71" customWidth="1"/>
    <col min="19" max="19" width="30.28125" style="1" customWidth="1"/>
    <col min="20" max="16384" width="11.57421875" style="1" customWidth="1"/>
  </cols>
  <sheetData>
    <row r="1" spans="1:11" ht="18">
      <c r="A1" s="306" t="s">
        <v>564</v>
      </c>
      <c r="B1" s="306"/>
      <c r="C1" s="306"/>
      <c r="D1" s="306"/>
      <c r="E1" s="306"/>
      <c r="F1" s="306"/>
      <c r="G1" s="306"/>
      <c r="H1" s="306"/>
      <c r="I1" s="306"/>
      <c r="J1" s="20"/>
      <c r="K1" s="20"/>
    </row>
    <row r="2" spans="1:19" ht="18">
      <c r="A2" s="20"/>
      <c r="B2" s="21"/>
      <c r="C2" s="22" t="s">
        <v>551</v>
      </c>
      <c r="D2" s="22" t="s">
        <v>553</v>
      </c>
      <c r="E2" s="22" t="s">
        <v>552</v>
      </c>
      <c r="F2" s="22" t="s">
        <v>554</v>
      </c>
      <c r="G2" s="22" t="s">
        <v>555</v>
      </c>
      <c r="H2" s="22" t="s">
        <v>629</v>
      </c>
      <c r="I2" s="22" t="s">
        <v>630</v>
      </c>
      <c r="J2" s="23"/>
      <c r="K2" s="24"/>
      <c r="R2" s="72" t="s">
        <v>671</v>
      </c>
      <c r="S2" s="9"/>
    </row>
    <row r="3" spans="1:19" ht="18">
      <c r="A3" s="20"/>
      <c r="B3" s="52" t="s">
        <v>0</v>
      </c>
      <c r="C3" s="128" t="s">
        <v>165</v>
      </c>
      <c r="D3" s="128" t="s">
        <v>557</v>
      </c>
      <c r="E3" s="128" t="s">
        <v>136</v>
      </c>
      <c r="F3" s="128" t="s">
        <v>36</v>
      </c>
      <c r="G3" s="128" t="s">
        <v>631</v>
      </c>
      <c r="H3" s="128" t="s">
        <v>103</v>
      </c>
      <c r="I3" s="128" t="s">
        <v>716</v>
      </c>
      <c r="J3" s="128" t="s">
        <v>1</v>
      </c>
      <c r="K3" s="129" t="s">
        <v>2</v>
      </c>
      <c r="R3" s="73"/>
      <c r="S3" s="9"/>
    </row>
    <row r="4" spans="1:19" s="87" customFormat="1" ht="18">
      <c r="A4" s="82">
        <v>1</v>
      </c>
      <c r="B4" s="130" t="s">
        <v>609</v>
      </c>
      <c r="C4" s="123">
        <v>80</v>
      </c>
      <c r="D4" s="123">
        <v>83</v>
      </c>
      <c r="E4" s="123"/>
      <c r="F4" s="123">
        <v>76</v>
      </c>
      <c r="G4" s="123">
        <v>81</v>
      </c>
      <c r="H4" s="123">
        <v>83</v>
      </c>
      <c r="I4" s="123"/>
      <c r="J4" s="131">
        <f aca="true" t="shared" si="0" ref="J4:J22">IF(COUNT(C4:I4)&gt;0,SUM(C4:I4),"")</f>
        <v>403</v>
      </c>
      <c r="K4" s="132">
        <f aca="true" t="shared" si="1" ref="K4:K22">IF(J4="","",J4/COUNT(C4:I4))</f>
        <v>80.6</v>
      </c>
      <c r="L4" s="87">
        <f aca="true" t="shared" si="2" ref="L4:Q22">Farbe</f>
        <v>0</v>
      </c>
      <c r="M4" s="87">
        <f t="shared" si="2"/>
        <v>0</v>
      </c>
      <c r="N4" s="87">
        <f t="shared" si="2"/>
        <v>0</v>
      </c>
      <c r="O4" s="87">
        <f t="shared" si="2"/>
        <v>0</v>
      </c>
      <c r="P4" s="87">
        <f t="shared" si="2"/>
        <v>0</v>
      </c>
      <c r="Q4" s="87">
        <f t="shared" si="2"/>
        <v>0</v>
      </c>
      <c r="R4" s="88" t="s">
        <v>670</v>
      </c>
      <c r="S4" s="55"/>
    </row>
    <row r="5" spans="1:19" s="87" customFormat="1" ht="18">
      <c r="A5" s="82">
        <v>2</v>
      </c>
      <c r="B5" s="110" t="s">
        <v>591</v>
      </c>
      <c r="C5" s="86">
        <v>78</v>
      </c>
      <c r="D5" s="86"/>
      <c r="E5" s="86">
        <v>80</v>
      </c>
      <c r="F5" s="86">
        <v>74</v>
      </c>
      <c r="G5" s="86">
        <v>79</v>
      </c>
      <c r="H5" s="86">
        <v>71</v>
      </c>
      <c r="I5" s="86"/>
      <c r="J5" s="83">
        <f t="shared" si="0"/>
        <v>382</v>
      </c>
      <c r="K5" s="84">
        <f t="shared" si="1"/>
        <v>76.4</v>
      </c>
      <c r="L5" s="87">
        <f t="shared" si="2"/>
        <v>0</v>
      </c>
      <c r="M5" s="87">
        <f t="shared" si="2"/>
        <v>0</v>
      </c>
      <c r="N5" s="87">
        <f t="shared" si="2"/>
        <v>0</v>
      </c>
      <c r="O5" s="87">
        <f t="shared" si="2"/>
        <v>0</v>
      </c>
      <c r="P5" s="87">
        <f t="shared" si="2"/>
        <v>0</v>
      </c>
      <c r="Q5" s="87">
        <f t="shared" si="2"/>
        <v>0</v>
      </c>
      <c r="R5" s="88" t="s">
        <v>670</v>
      </c>
      <c r="S5" s="55"/>
    </row>
    <row r="6" spans="1:19" s="87" customFormat="1" ht="18">
      <c r="A6" s="82">
        <v>3</v>
      </c>
      <c r="B6" s="110" t="s">
        <v>667</v>
      </c>
      <c r="C6" s="86">
        <v>99</v>
      </c>
      <c r="D6" s="86">
        <v>91</v>
      </c>
      <c r="E6" s="86"/>
      <c r="F6" s="86">
        <v>89</v>
      </c>
      <c r="G6" s="86"/>
      <c r="H6" s="86"/>
      <c r="I6" s="86"/>
      <c r="J6" s="83">
        <f>IF(COUNT(C6:I6)&gt;0,SUM(C6:I6),"")</f>
        <v>279</v>
      </c>
      <c r="K6" s="84">
        <f>IF(J6="","",J6/COUNT(C6:I6))</f>
        <v>93</v>
      </c>
      <c r="R6" s="88" t="s">
        <v>670</v>
      </c>
      <c r="S6" s="55"/>
    </row>
    <row r="7" spans="1:19" s="87" customFormat="1" ht="18">
      <c r="A7" s="82">
        <v>4</v>
      </c>
      <c r="B7" s="110" t="s">
        <v>742</v>
      </c>
      <c r="C7" s="86"/>
      <c r="D7" s="86"/>
      <c r="E7" s="86"/>
      <c r="F7" s="86">
        <v>81</v>
      </c>
      <c r="G7" s="86"/>
      <c r="H7" s="86">
        <v>75</v>
      </c>
      <c r="I7" s="86"/>
      <c r="J7" s="83">
        <f>IF(COUNT(C7:I7)&gt;0,SUM(C7:I7),"")</f>
        <v>156</v>
      </c>
      <c r="K7" s="84">
        <f>IF(J7="","",J7/COUNT(C7:I7))</f>
        <v>78</v>
      </c>
      <c r="R7" s="88" t="s">
        <v>670</v>
      </c>
      <c r="S7" s="55"/>
    </row>
    <row r="8" spans="1:19" s="87" customFormat="1" ht="18">
      <c r="A8" s="82">
        <v>5</v>
      </c>
      <c r="B8" s="110" t="s">
        <v>662</v>
      </c>
      <c r="C8" s="85">
        <v>74</v>
      </c>
      <c r="D8" s="86">
        <v>77</v>
      </c>
      <c r="E8" s="85"/>
      <c r="F8" s="86">
        <v>79</v>
      </c>
      <c r="G8" s="86"/>
      <c r="H8" s="86"/>
      <c r="I8" s="86"/>
      <c r="J8" s="83">
        <f t="shared" si="0"/>
        <v>230</v>
      </c>
      <c r="K8" s="84">
        <f t="shared" si="1"/>
        <v>76.66666666666667</v>
      </c>
      <c r="L8" s="87">
        <f t="shared" si="2"/>
        <v>0</v>
      </c>
      <c r="M8" s="87">
        <f t="shared" si="2"/>
        <v>3</v>
      </c>
      <c r="N8" s="87">
        <f t="shared" si="2"/>
        <v>0</v>
      </c>
      <c r="O8" s="87">
        <f t="shared" si="2"/>
        <v>0</v>
      </c>
      <c r="P8" s="87">
        <f t="shared" si="2"/>
        <v>0</v>
      </c>
      <c r="Q8" s="87">
        <f t="shared" si="2"/>
        <v>0</v>
      </c>
      <c r="R8" s="88" t="s">
        <v>670</v>
      </c>
      <c r="S8" s="55"/>
    </row>
    <row r="9" spans="1:19" s="87" customFormat="1" ht="18">
      <c r="A9" s="82">
        <v>6</v>
      </c>
      <c r="B9" s="110" t="s">
        <v>709</v>
      </c>
      <c r="C9" s="86"/>
      <c r="D9" s="85">
        <v>75</v>
      </c>
      <c r="E9" s="85"/>
      <c r="F9" s="86">
        <v>87</v>
      </c>
      <c r="G9" s="86"/>
      <c r="H9" s="86"/>
      <c r="I9" s="86"/>
      <c r="J9" s="83">
        <f>IF(COUNT(C9:I9)&gt;0,SUM(C9:I9),"")</f>
        <v>162</v>
      </c>
      <c r="K9" s="84">
        <f>IF(J9="","",J9/COUNT(C9:I9))</f>
        <v>81</v>
      </c>
      <c r="R9" s="88" t="s">
        <v>670</v>
      </c>
      <c r="S9" s="55"/>
    </row>
    <row r="10" spans="1:19" s="87" customFormat="1" ht="18">
      <c r="A10" s="82">
        <v>7</v>
      </c>
      <c r="B10" s="110" t="s">
        <v>675</v>
      </c>
      <c r="C10" s="86"/>
      <c r="D10" s="85"/>
      <c r="E10" s="85"/>
      <c r="F10" s="86">
        <v>80</v>
      </c>
      <c r="G10" s="86">
        <v>81</v>
      </c>
      <c r="H10" s="85">
        <v>70</v>
      </c>
      <c r="I10" s="86"/>
      <c r="J10" s="83">
        <f>IF(COUNT(C10:I10)&gt;0,SUM(C10:I10),"")</f>
        <v>231</v>
      </c>
      <c r="K10" s="84">
        <f>IF(J10="","",J10/COUNT(C10:I10))</f>
        <v>77</v>
      </c>
      <c r="R10" s="88" t="s">
        <v>670</v>
      </c>
      <c r="S10" s="55"/>
    </row>
    <row r="11" spans="1:19" s="87" customFormat="1" ht="18">
      <c r="A11" s="82">
        <v>8</v>
      </c>
      <c r="B11" s="110" t="s">
        <v>657</v>
      </c>
      <c r="C11" s="86">
        <v>96</v>
      </c>
      <c r="D11" s="86">
        <v>86</v>
      </c>
      <c r="E11" s="86">
        <v>87</v>
      </c>
      <c r="F11" s="86"/>
      <c r="G11" s="86">
        <v>88</v>
      </c>
      <c r="H11" s="86">
        <v>91</v>
      </c>
      <c r="I11" s="86"/>
      <c r="J11" s="83">
        <f t="shared" si="0"/>
        <v>448</v>
      </c>
      <c r="K11" s="84">
        <f t="shared" si="1"/>
        <v>89.6</v>
      </c>
      <c r="R11" s="88" t="s">
        <v>670</v>
      </c>
      <c r="S11" s="55"/>
    </row>
    <row r="12" spans="1:19" s="87" customFormat="1" ht="18">
      <c r="A12" s="82">
        <v>9</v>
      </c>
      <c r="B12" s="110" t="s">
        <v>590</v>
      </c>
      <c r="C12" s="86">
        <v>81</v>
      </c>
      <c r="D12" s="85">
        <v>75</v>
      </c>
      <c r="E12" s="86"/>
      <c r="F12" s="85">
        <v>69</v>
      </c>
      <c r="G12" s="85">
        <v>73</v>
      </c>
      <c r="H12" s="86"/>
      <c r="I12" s="86"/>
      <c r="J12" s="83">
        <f t="shared" si="0"/>
        <v>298</v>
      </c>
      <c r="K12" s="84">
        <f t="shared" si="1"/>
        <v>74.5</v>
      </c>
      <c r="L12" s="87">
        <f t="shared" si="2"/>
        <v>3</v>
      </c>
      <c r="M12" s="87">
        <f t="shared" si="2"/>
        <v>0</v>
      </c>
      <c r="N12" s="87">
        <f t="shared" si="2"/>
        <v>3</v>
      </c>
      <c r="O12" s="87">
        <f t="shared" si="2"/>
        <v>3</v>
      </c>
      <c r="P12" s="87">
        <f t="shared" si="2"/>
        <v>0</v>
      </c>
      <c r="Q12" s="87">
        <f t="shared" si="2"/>
        <v>0</v>
      </c>
      <c r="R12" s="88" t="s">
        <v>670</v>
      </c>
      <c r="S12" s="55"/>
    </row>
    <row r="13" spans="1:19" s="87" customFormat="1" ht="18">
      <c r="A13" s="82">
        <v>10</v>
      </c>
      <c r="B13" s="110" t="s">
        <v>570</v>
      </c>
      <c r="C13" s="86">
        <v>80</v>
      </c>
      <c r="D13" s="86">
        <v>87</v>
      </c>
      <c r="E13" s="85">
        <v>73</v>
      </c>
      <c r="F13" s="86">
        <v>78</v>
      </c>
      <c r="G13" s="86">
        <v>79</v>
      </c>
      <c r="H13" s="86"/>
      <c r="I13" s="86"/>
      <c r="J13" s="83">
        <f t="shared" si="0"/>
        <v>397</v>
      </c>
      <c r="K13" s="84">
        <f t="shared" si="1"/>
        <v>79.4</v>
      </c>
      <c r="L13" s="87">
        <f t="shared" si="2"/>
        <v>0</v>
      </c>
      <c r="M13" s="87">
        <f t="shared" si="2"/>
        <v>3</v>
      </c>
      <c r="N13" s="87">
        <f t="shared" si="2"/>
        <v>0</v>
      </c>
      <c r="O13" s="87">
        <f t="shared" si="2"/>
        <v>0</v>
      </c>
      <c r="P13" s="87">
        <f t="shared" si="2"/>
        <v>0</v>
      </c>
      <c r="Q13" s="87">
        <f t="shared" si="2"/>
        <v>0</v>
      </c>
      <c r="R13" s="88" t="s">
        <v>670</v>
      </c>
      <c r="S13" s="55"/>
    </row>
    <row r="14" spans="1:19" s="87" customFormat="1" ht="18">
      <c r="A14" s="82">
        <v>11</v>
      </c>
      <c r="B14" s="106" t="s">
        <v>571</v>
      </c>
      <c r="C14" s="86">
        <v>90</v>
      </c>
      <c r="D14" s="86">
        <v>85</v>
      </c>
      <c r="E14" s="86"/>
      <c r="F14" s="86">
        <v>82</v>
      </c>
      <c r="G14" s="86"/>
      <c r="H14" s="86"/>
      <c r="I14" s="86"/>
      <c r="J14" s="83">
        <f t="shared" si="0"/>
        <v>257</v>
      </c>
      <c r="K14" s="84">
        <f t="shared" si="1"/>
        <v>85.66666666666667</v>
      </c>
      <c r="L14" s="87">
        <f t="shared" si="2"/>
        <v>0</v>
      </c>
      <c r="M14" s="87">
        <f t="shared" si="2"/>
        <v>0</v>
      </c>
      <c r="N14" s="87">
        <f t="shared" si="2"/>
        <v>0</v>
      </c>
      <c r="O14" s="87">
        <f t="shared" si="2"/>
        <v>0</v>
      </c>
      <c r="P14" s="87">
        <f t="shared" si="2"/>
        <v>0</v>
      </c>
      <c r="Q14" s="87">
        <f t="shared" si="2"/>
        <v>0</v>
      </c>
      <c r="R14" s="88" t="s">
        <v>670</v>
      </c>
      <c r="S14" s="53"/>
    </row>
    <row r="15" spans="1:19" s="87" customFormat="1" ht="18">
      <c r="A15" s="82">
        <v>12</v>
      </c>
      <c r="B15" s="110" t="s">
        <v>592</v>
      </c>
      <c r="C15" s="86">
        <v>87</v>
      </c>
      <c r="D15" s="86">
        <v>83</v>
      </c>
      <c r="E15" s="86"/>
      <c r="F15" s="86">
        <v>84</v>
      </c>
      <c r="G15" s="85"/>
      <c r="H15" s="86"/>
      <c r="I15" s="86"/>
      <c r="J15" s="83">
        <f>IF(COUNT(C15:I15)&gt;0,SUM(C15:I15),"")</f>
        <v>254</v>
      </c>
      <c r="K15" s="84">
        <f>IF(J15="","",J15/COUNT(C15:I15))</f>
        <v>84.66666666666667</v>
      </c>
      <c r="L15" s="87">
        <f t="shared" si="2"/>
        <v>0</v>
      </c>
      <c r="M15" s="87">
        <f t="shared" si="2"/>
        <v>0</v>
      </c>
      <c r="N15" s="87">
        <f t="shared" si="2"/>
        <v>0</v>
      </c>
      <c r="O15" s="87">
        <f t="shared" si="2"/>
        <v>3</v>
      </c>
      <c r="P15" s="87">
        <f t="shared" si="2"/>
        <v>0</v>
      </c>
      <c r="Q15" s="87">
        <f t="shared" si="2"/>
        <v>0</v>
      </c>
      <c r="R15" s="88" t="s">
        <v>670</v>
      </c>
      <c r="S15" s="55"/>
    </row>
    <row r="16" spans="1:19" s="87" customFormat="1" ht="18">
      <c r="A16" s="82">
        <v>13</v>
      </c>
      <c r="B16" s="110" t="s">
        <v>740</v>
      </c>
      <c r="C16" s="86"/>
      <c r="D16" s="86"/>
      <c r="E16" s="86"/>
      <c r="F16" s="86">
        <v>83</v>
      </c>
      <c r="G16" s="86">
        <v>92</v>
      </c>
      <c r="H16" s="86"/>
      <c r="I16" s="86"/>
      <c r="J16" s="83">
        <f>IF(COUNT(C16:I16)&gt;0,SUM(C16:I16),"")</f>
        <v>175</v>
      </c>
      <c r="K16" s="84">
        <f>IF(J16="","",J16/COUNT(C16:I16))</f>
        <v>87.5</v>
      </c>
      <c r="R16" s="88" t="s">
        <v>670</v>
      </c>
      <c r="S16" s="55"/>
    </row>
    <row r="17" spans="1:19" s="87" customFormat="1" ht="18">
      <c r="A17" s="82">
        <v>14</v>
      </c>
      <c r="B17" s="110" t="s">
        <v>741</v>
      </c>
      <c r="C17" s="86"/>
      <c r="D17" s="86"/>
      <c r="E17" s="86"/>
      <c r="F17" s="86">
        <v>82</v>
      </c>
      <c r="G17" s="85">
        <v>78</v>
      </c>
      <c r="H17" s="86"/>
      <c r="I17" s="86"/>
      <c r="J17" s="83">
        <f>IF(COUNT(C17:I17)&gt;0,SUM(C17:I17),"")</f>
        <v>160</v>
      </c>
      <c r="K17" s="84">
        <f>IF(J17="","",J17/COUNT(C17:I17))</f>
        <v>80</v>
      </c>
      <c r="R17" s="88" t="s">
        <v>670</v>
      </c>
      <c r="S17" s="55"/>
    </row>
    <row r="18" spans="1:19" s="87" customFormat="1" ht="18">
      <c r="A18" s="82">
        <v>15</v>
      </c>
      <c r="B18" s="110" t="s">
        <v>732</v>
      </c>
      <c r="C18" s="86"/>
      <c r="D18" s="86">
        <v>85</v>
      </c>
      <c r="E18" s="86"/>
      <c r="F18" s="86">
        <v>83</v>
      </c>
      <c r="G18" s="86">
        <v>81</v>
      </c>
      <c r="H18" s="86"/>
      <c r="I18" s="86"/>
      <c r="J18" s="83">
        <f>IF(COUNT(C18:I18)&gt;0,SUM(C18:I18),"")</f>
        <v>249</v>
      </c>
      <c r="K18" s="84">
        <f>IF(J18="","",J18/COUNT(C18:I18))</f>
        <v>83</v>
      </c>
      <c r="R18" s="88" t="s">
        <v>670</v>
      </c>
      <c r="S18" s="55"/>
    </row>
    <row r="19" spans="1:19" s="87" customFormat="1" ht="18">
      <c r="A19" s="82">
        <v>16</v>
      </c>
      <c r="B19" s="106" t="s">
        <v>613</v>
      </c>
      <c r="C19" s="86">
        <v>91</v>
      </c>
      <c r="D19" s="86"/>
      <c r="E19" s="86"/>
      <c r="F19" s="86">
        <v>90</v>
      </c>
      <c r="G19" s="86">
        <v>85</v>
      </c>
      <c r="H19" s="86">
        <v>72</v>
      </c>
      <c r="I19" s="86"/>
      <c r="J19" s="83">
        <f t="shared" si="0"/>
        <v>338</v>
      </c>
      <c r="K19" s="84">
        <f t="shared" si="1"/>
        <v>84.5</v>
      </c>
      <c r="L19" s="87">
        <f t="shared" si="2"/>
        <v>0</v>
      </c>
      <c r="M19" s="87">
        <f t="shared" si="2"/>
        <v>0</v>
      </c>
      <c r="N19" s="87">
        <f t="shared" si="2"/>
        <v>0</v>
      </c>
      <c r="O19" s="87">
        <f t="shared" si="2"/>
        <v>0</v>
      </c>
      <c r="P19" s="87">
        <f t="shared" si="2"/>
        <v>0</v>
      </c>
      <c r="Q19" s="87">
        <f t="shared" si="2"/>
        <v>0</v>
      </c>
      <c r="R19" s="88" t="s">
        <v>670</v>
      </c>
      <c r="S19" s="53"/>
    </row>
    <row r="20" spans="1:19" s="87" customFormat="1" ht="18">
      <c r="A20" s="82">
        <v>17</v>
      </c>
      <c r="B20" s="106" t="s">
        <v>612</v>
      </c>
      <c r="C20" s="86">
        <v>90</v>
      </c>
      <c r="D20" s="86">
        <v>81</v>
      </c>
      <c r="E20" s="86"/>
      <c r="F20" s="86">
        <v>79</v>
      </c>
      <c r="G20" s="86">
        <v>83</v>
      </c>
      <c r="H20" s="86"/>
      <c r="I20" s="86"/>
      <c r="J20" s="83">
        <f t="shared" si="0"/>
        <v>333</v>
      </c>
      <c r="K20" s="84">
        <f t="shared" si="1"/>
        <v>83.25</v>
      </c>
      <c r="L20" s="87">
        <f t="shared" si="2"/>
        <v>0</v>
      </c>
      <c r="M20" s="87">
        <f t="shared" si="2"/>
        <v>0</v>
      </c>
      <c r="N20" s="87">
        <f t="shared" si="2"/>
        <v>0</v>
      </c>
      <c r="O20" s="87">
        <f t="shared" si="2"/>
        <v>0</v>
      </c>
      <c r="P20" s="87">
        <f t="shared" si="2"/>
        <v>0</v>
      </c>
      <c r="Q20" s="87">
        <f t="shared" si="2"/>
        <v>0</v>
      </c>
      <c r="R20" s="88" t="s">
        <v>670</v>
      </c>
      <c r="S20" s="53"/>
    </row>
    <row r="21" spans="1:19" s="87" customFormat="1" ht="18">
      <c r="A21" s="82">
        <v>18</v>
      </c>
      <c r="B21" s="106" t="s">
        <v>610</v>
      </c>
      <c r="C21" s="86">
        <v>94</v>
      </c>
      <c r="D21" s="86">
        <v>76</v>
      </c>
      <c r="E21" s="85">
        <v>74</v>
      </c>
      <c r="F21" s="86">
        <v>74</v>
      </c>
      <c r="G21" s="86">
        <v>85</v>
      </c>
      <c r="H21" s="86"/>
      <c r="I21" s="86"/>
      <c r="J21" s="83">
        <f t="shared" si="0"/>
        <v>403</v>
      </c>
      <c r="K21" s="84">
        <f t="shared" si="1"/>
        <v>80.6</v>
      </c>
      <c r="L21" s="87">
        <f t="shared" si="2"/>
        <v>0</v>
      </c>
      <c r="M21" s="87">
        <f t="shared" si="2"/>
        <v>3</v>
      </c>
      <c r="N21" s="87">
        <f t="shared" si="2"/>
        <v>0</v>
      </c>
      <c r="O21" s="87">
        <f t="shared" si="2"/>
        <v>0</v>
      </c>
      <c r="P21" s="87">
        <f t="shared" si="2"/>
        <v>0</v>
      </c>
      <c r="Q21" s="87">
        <f t="shared" si="2"/>
        <v>0</v>
      </c>
      <c r="R21" s="88" t="s">
        <v>670</v>
      </c>
      <c r="S21" s="53"/>
    </row>
    <row r="22" spans="1:19" s="87" customFormat="1" ht="18">
      <c r="A22" s="82">
        <v>19</v>
      </c>
      <c r="B22" s="106" t="s">
        <v>674</v>
      </c>
      <c r="C22" s="86">
        <v>81</v>
      </c>
      <c r="D22" s="86">
        <v>79</v>
      </c>
      <c r="E22" s="86"/>
      <c r="F22" s="86">
        <v>72</v>
      </c>
      <c r="G22" s="86">
        <v>78</v>
      </c>
      <c r="H22" s="86"/>
      <c r="I22" s="86"/>
      <c r="J22" s="83">
        <f t="shared" si="0"/>
        <v>310</v>
      </c>
      <c r="K22" s="84">
        <f t="shared" si="1"/>
        <v>77.5</v>
      </c>
      <c r="L22" s="87">
        <f t="shared" si="2"/>
        <v>0</v>
      </c>
      <c r="M22" s="87">
        <f t="shared" si="2"/>
        <v>0</v>
      </c>
      <c r="N22" s="87">
        <f t="shared" si="2"/>
        <v>0</v>
      </c>
      <c r="O22" s="87">
        <f t="shared" si="2"/>
        <v>0</v>
      </c>
      <c r="P22" s="87">
        <f t="shared" si="2"/>
        <v>0</v>
      </c>
      <c r="Q22" s="87">
        <f t="shared" si="2"/>
        <v>0</v>
      </c>
      <c r="R22" s="88" t="s">
        <v>670</v>
      </c>
      <c r="S22" s="124"/>
    </row>
    <row r="23" spans="1:19" s="87" customFormat="1" ht="18">
      <c r="A23" s="82">
        <v>20</v>
      </c>
      <c r="B23" s="106" t="s">
        <v>665</v>
      </c>
      <c r="C23" s="85">
        <v>66</v>
      </c>
      <c r="D23" s="86"/>
      <c r="E23" s="85"/>
      <c r="F23" s="85">
        <v>68</v>
      </c>
      <c r="G23" s="86"/>
      <c r="H23" s="85">
        <v>65</v>
      </c>
      <c r="I23" s="85"/>
      <c r="J23" s="83">
        <f>IF(COUNT(C23:I23)&gt;0,SUM(C23:I23),"")</f>
        <v>199</v>
      </c>
      <c r="K23" s="84">
        <f>IF(J23="","",J23/COUNT(C23:I23))</f>
        <v>66.33333333333333</v>
      </c>
      <c r="R23" s="88" t="s">
        <v>670</v>
      </c>
      <c r="S23" s="124"/>
    </row>
    <row r="24" spans="1:19" s="87" customFormat="1" ht="18">
      <c r="A24" s="82">
        <v>21</v>
      </c>
      <c r="B24" s="110" t="s">
        <v>607</v>
      </c>
      <c r="C24" s="86"/>
      <c r="D24" s="86">
        <v>84</v>
      </c>
      <c r="E24" s="86"/>
      <c r="F24" s="86">
        <v>90</v>
      </c>
      <c r="G24" s="85"/>
      <c r="H24" s="86"/>
      <c r="I24" s="86"/>
      <c r="J24" s="83">
        <f aca="true" t="shared" si="3" ref="J24:J33">IF(COUNT(C24:I24)&gt;0,SUM(C24:I24),"")</f>
        <v>174</v>
      </c>
      <c r="K24" s="84">
        <f aca="true" t="shared" si="4" ref="K24:K33">IF(J24="","",J24/COUNT(C24:I24))</f>
        <v>87</v>
      </c>
      <c r="L24" s="87">
        <f aca="true" t="shared" si="5" ref="L24:Q24">Farbe</f>
        <v>0</v>
      </c>
      <c r="M24" s="87">
        <f t="shared" si="5"/>
        <v>0</v>
      </c>
      <c r="N24" s="87">
        <f t="shared" si="5"/>
        <v>0</v>
      </c>
      <c r="O24" s="87">
        <f t="shared" si="5"/>
        <v>3</v>
      </c>
      <c r="P24" s="87">
        <f t="shared" si="5"/>
        <v>0</v>
      </c>
      <c r="Q24" s="87">
        <f t="shared" si="5"/>
        <v>0</v>
      </c>
      <c r="R24" s="88" t="s">
        <v>670</v>
      </c>
      <c r="S24" s="55"/>
    </row>
    <row r="25" spans="1:19" s="87" customFormat="1" ht="18">
      <c r="A25" s="82">
        <v>22</v>
      </c>
      <c r="B25" s="106" t="s">
        <v>575</v>
      </c>
      <c r="C25" s="85">
        <v>76</v>
      </c>
      <c r="D25" s="86">
        <v>71</v>
      </c>
      <c r="E25" s="85">
        <v>72</v>
      </c>
      <c r="F25" s="85">
        <v>70</v>
      </c>
      <c r="G25" s="85">
        <v>78</v>
      </c>
      <c r="H25" s="85">
        <v>63</v>
      </c>
      <c r="I25" s="85"/>
      <c r="J25" s="83">
        <f t="shared" si="3"/>
        <v>430</v>
      </c>
      <c r="K25" s="84">
        <f t="shared" si="4"/>
        <v>71.66666666666667</v>
      </c>
      <c r="R25" s="88" t="s">
        <v>670</v>
      </c>
      <c r="S25" s="53"/>
    </row>
    <row r="26" spans="1:19" s="87" customFormat="1" ht="18">
      <c r="A26" s="82">
        <v>23</v>
      </c>
      <c r="B26" s="106" t="s">
        <v>572</v>
      </c>
      <c r="C26" s="86"/>
      <c r="D26" s="85">
        <v>74</v>
      </c>
      <c r="E26" s="86"/>
      <c r="F26" s="86"/>
      <c r="G26" s="86"/>
      <c r="H26" s="86"/>
      <c r="I26" s="86"/>
      <c r="J26" s="83">
        <f t="shared" si="3"/>
        <v>74</v>
      </c>
      <c r="K26" s="84">
        <f t="shared" si="4"/>
        <v>74</v>
      </c>
      <c r="R26" s="88" t="s">
        <v>670</v>
      </c>
      <c r="S26" s="53"/>
    </row>
    <row r="27" spans="1:19" s="87" customFormat="1" ht="18.75" customHeight="1">
      <c r="A27" s="82">
        <v>24</v>
      </c>
      <c r="B27" s="106" t="s">
        <v>573</v>
      </c>
      <c r="C27" s="86">
        <v>78</v>
      </c>
      <c r="D27" s="85">
        <v>75</v>
      </c>
      <c r="E27" s="86">
        <v>79</v>
      </c>
      <c r="F27" s="85"/>
      <c r="G27" s="85"/>
      <c r="H27" s="85"/>
      <c r="I27" s="85"/>
      <c r="J27" s="83">
        <f t="shared" si="3"/>
        <v>232</v>
      </c>
      <c r="K27" s="84">
        <f t="shared" si="4"/>
        <v>77.33333333333333</v>
      </c>
      <c r="R27" s="88" t="s">
        <v>670</v>
      </c>
      <c r="S27" s="53"/>
    </row>
    <row r="28" spans="1:19" s="87" customFormat="1" ht="18.75" customHeight="1">
      <c r="A28" s="82">
        <v>25</v>
      </c>
      <c r="B28" s="106" t="s">
        <v>712</v>
      </c>
      <c r="C28" s="86">
        <v>92</v>
      </c>
      <c r="D28" s="86">
        <v>76</v>
      </c>
      <c r="E28" s="86"/>
      <c r="F28" s="86">
        <v>77</v>
      </c>
      <c r="G28" s="86">
        <v>81</v>
      </c>
      <c r="H28" s="86">
        <v>71</v>
      </c>
      <c r="I28" s="85"/>
      <c r="J28" s="83">
        <f>IF(COUNT(C28:I28)&gt;0,SUM(C28:I28),"")</f>
        <v>397</v>
      </c>
      <c r="K28" s="84">
        <f>IF(J28="","",J28/COUNT(C28:I28))</f>
        <v>79.4</v>
      </c>
      <c r="R28" s="88" t="s">
        <v>670</v>
      </c>
      <c r="S28" s="53"/>
    </row>
    <row r="29" spans="1:19" s="87" customFormat="1" ht="18">
      <c r="A29" s="82">
        <v>26</v>
      </c>
      <c r="B29" s="106" t="s">
        <v>611</v>
      </c>
      <c r="C29" s="86">
        <v>77</v>
      </c>
      <c r="D29" s="86">
        <v>79</v>
      </c>
      <c r="E29" s="85"/>
      <c r="F29" s="86">
        <v>74</v>
      </c>
      <c r="G29" s="86">
        <v>83</v>
      </c>
      <c r="H29" s="86">
        <v>80</v>
      </c>
      <c r="I29" s="86"/>
      <c r="J29" s="83">
        <f t="shared" si="3"/>
        <v>393</v>
      </c>
      <c r="K29" s="84">
        <f t="shared" si="4"/>
        <v>78.6</v>
      </c>
      <c r="R29" s="88" t="s">
        <v>670</v>
      </c>
      <c r="S29" s="53"/>
    </row>
    <row r="30" spans="1:19" s="87" customFormat="1" ht="18">
      <c r="A30" s="82">
        <v>27</v>
      </c>
      <c r="B30" s="106" t="s">
        <v>720</v>
      </c>
      <c r="C30" s="86">
        <v>94</v>
      </c>
      <c r="D30" s="86"/>
      <c r="E30" s="85"/>
      <c r="F30" s="86">
        <v>87</v>
      </c>
      <c r="G30" s="86"/>
      <c r="H30" s="85"/>
      <c r="I30" s="86"/>
      <c r="J30" s="83">
        <f t="shared" si="3"/>
        <v>181</v>
      </c>
      <c r="K30" s="84">
        <f t="shared" si="4"/>
        <v>90.5</v>
      </c>
      <c r="R30" s="88" t="s">
        <v>670</v>
      </c>
      <c r="S30" s="53"/>
    </row>
    <row r="31" spans="1:19" s="87" customFormat="1" ht="18">
      <c r="A31" s="82">
        <v>28</v>
      </c>
      <c r="B31" s="106" t="s">
        <v>700</v>
      </c>
      <c r="C31" s="86">
        <v>80</v>
      </c>
      <c r="D31" s="86"/>
      <c r="E31" s="85"/>
      <c r="F31" s="86">
        <v>77</v>
      </c>
      <c r="G31" s="86"/>
      <c r="H31" s="86"/>
      <c r="I31" s="86"/>
      <c r="J31" s="83">
        <f t="shared" si="3"/>
        <v>157</v>
      </c>
      <c r="K31" s="84">
        <f t="shared" si="4"/>
        <v>78.5</v>
      </c>
      <c r="R31" s="88" t="s">
        <v>670</v>
      </c>
      <c r="S31" s="53"/>
    </row>
    <row r="32" spans="1:19" s="87" customFormat="1" ht="18">
      <c r="A32" s="82">
        <v>29</v>
      </c>
      <c r="B32" s="106" t="s">
        <v>574</v>
      </c>
      <c r="C32" s="86">
        <v>79</v>
      </c>
      <c r="D32" s="86">
        <v>79</v>
      </c>
      <c r="E32" s="85"/>
      <c r="F32" s="86"/>
      <c r="G32" s="86"/>
      <c r="H32" s="86">
        <v>83</v>
      </c>
      <c r="I32" s="86"/>
      <c r="J32" s="83">
        <f>IF(COUNT(C32:I32)&gt;0,SUM(C32:I32),"")</f>
        <v>241</v>
      </c>
      <c r="K32" s="84">
        <f>IF(J32="","",J32/COUNT(C32:I32))</f>
        <v>80.33333333333333</v>
      </c>
      <c r="R32" s="88" t="s">
        <v>670</v>
      </c>
      <c r="S32" s="53"/>
    </row>
    <row r="33" spans="1:19" s="87" customFormat="1" ht="18">
      <c r="A33" s="82">
        <v>30</v>
      </c>
      <c r="B33" s="111" t="s">
        <v>743</v>
      </c>
      <c r="C33" s="125"/>
      <c r="D33" s="125"/>
      <c r="E33" s="125"/>
      <c r="F33" s="125">
        <v>87</v>
      </c>
      <c r="G33" s="125"/>
      <c r="H33" s="125"/>
      <c r="I33" s="125"/>
      <c r="J33" s="83">
        <f t="shared" si="3"/>
        <v>87</v>
      </c>
      <c r="K33" s="127">
        <f t="shared" si="4"/>
        <v>87</v>
      </c>
      <c r="R33" s="88" t="s">
        <v>670</v>
      </c>
      <c r="S33" s="53"/>
    </row>
    <row r="34" spans="1:20" ht="18">
      <c r="A34" s="31"/>
      <c r="B34" s="68" t="s">
        <v>660</v>
      </c>
      <c r="C34" s="69">
        <f aca="true" t="shared" si="6" ref="C34:J34">IF(COUNT(C4:C33)&gt;0,COUNT(C4:C33),"")</f>
        <v>21</v>
      </c>
      <c r="D34" s="69">
        <f t="shared" si="6"/>
        <v>20</v>
      </c>
      <c r="E34" s="69">
        <f t="shared" si="6"/>
        <v>6</v>
      </c>
      <c r="F34" s="69">
        <f t="shared" si="6"/>
        <v>26</v>
      </c>
      <c r="G34" s="69">
        <f t="shared" si="6"/>
        <v>16</v>
      </c>
      <c r="H34" s="69">
        <f t="shared" si="6"/>
        <v>11</v>
      </c>
      <c r="I34" s="69">
        <f t="shared" si="6"/>
      </c>
      <c r="J34" s="70">
        <f t="shared" si="6"/>
        <v>30</v>
      </c>
      <c r="K34" s="65"/>
      <c r="T34" s="53"/>
    </row>
    <row r="35" spans="1:11" ht="18">
      <c r="A35" s="20"/>
      <c r="B35" s="58" t="s">
        <v>1</v>
      </c>
      <c r="C35" s="66">
        <f aca="true" t="shared" si="7" ref="C35:I35">IF(C34="","",SUM(C4:C33))</f>
        <v>1763</v>
      </c>
      <c r="D35" s="66">
        <f t="shared" si="7"/>
        <v>1601</v>
      </c>
      <c r="E35" s="66">
        <f t="shared" si="7"/>
        <v>465</v>
      </c>
      <c r="F35" s="66">
        <f t="shared" si="7"/>
        <v>2072</v>
      </c>
      <c r="G35" s="66">
        <f t="shared" si="7"/>
        <v>1305</v>
      </c>
      <c r="H35" s="66">
        <f t="shared" si="7"/>
        <v>824</v>
      </c>
      <c r="I35" s="66">
        <f t="shared" si="7"/>
      </c>
      <c r="J35" s="67">
        <f>IF(SUM(C35:I35)=0,"",SUM(C35:I35))</f>
        <v>8030</v>
      </c>
      <c r="K35" s="35"/>
    </row>
    <row r="36" spans="1:11" ht="18">
      <c r="A36" s="20"/>
      <c r="B36" s="58" t="s">
        <v>2</v>
      </c>
      <c r="C36" s="59">
        <f>IF(C34="","",C35/C34)</f>
        <v>83.95238095238095</v>
      </c>
      <c r="D36" s="59">
        <f aca="true" t="shared" si="8" ref="D36:I36">IF(D34="","",D35/D34)</f>
        <v>80.05</v>
      </c>
      <c r="E36" s="59">
        <f t="shared" si="8"/>
        <v>77.5</v>
      </c>
      <c r="F36" s="59">
        <f t="shared" si="8"/>
        <v>79.6923076923077</v>
      </c>
      <c r="G36" s="59">
        <f t="shared" si="8"/>
        <v>81.5625</v>
      </c>
      <c r="H36" s="59">
        <f t="shared" si="8"/>
        <v>74.9090909090909</v>
      </c>
      <c r="I36" s="59">
        <f t="shared" si="8"/>
      </c>
      <c r="J36" s="60"/>
      <c r="K36" s="35"/>
    </row>
    <row r="37" spans="1:11" ht="18">
      <c r="A37" s="20"/>
      <c r="B37" s="61" t="s">
        <v>3</v>
      </c>
      <c r="C37" s="62">
        <f aca="true" t="shared" si="9" ref="C37:I37">IF(C34="","",IF(C34=1,SMALL(C4:C33,1)+2*108,IF(C34=2,SMALL(C4:C33,1)+SMALL(C4:C33,2)+108,IF(C34&gt;=3,SMALL(C4:C33,1)+SMALL(C4:C33,2)+SMALL(C4:C33,3)))))</f>
        <v>216</v>
      </c>
      <c r="D37" s="62">
        <f t="shared" si="9"/>
        <v>220</v>
      </c>
      <c r="E37" s="62">
        <f t="shared" si="9"/>
        <v>219</v>
      </c>
      <c r="F37" s="62">
        <f t="shared" si="9"/>
        <v>207</v>
      </c>
      <c r="G37" s="62">
        <f t="shared" si="9"/>
        <v>229</v>
      </c>
      <c r="H37" s="62">
        <f t="shared" si="9"/>
        <v>198</v>
      </c>
      <c r="I37" s="62">
        <f t="shared" si="9"/>
      </c>
      <c r="J37" s="54">
        <f>IF(SUM(C37:I37)=0,"",SUM(C37:I37))</f>
        <v>1289</v>
      </c>
      <c r="K37" s="35"/>
    </row>
    <row r="38" spans="1:11" ht="18">
      <c r="A38" s="20"/>
      <c r="B38" s="20"/>
      <c r="C38" s="20"/>
      <c r="D38" s="20"/>
      <c r="E38" s="20"/>
      <c r="F38" s="20"/>
      <c r="G38" s="20"/>
      <c r="H38" s="20"/>
      <c r="I38" s="56"/>
      <c r="J38" s="20"/>
      <c r="K38" s="20"/>
    </row>
    <row r="39" spans="1:11" ht="18">
      <c r="A39" s="20"/>
      <c r="B39" s="20"/>
      <c r="C39" s="20"/>
      <c r="D39" s="20"/>
      <c r="E39" s="20"/>
      <c r="F39" s="20"/>
      <c r="G39" s="20"/>
      <c r="H39" s="20"/>
      <c r="I39" s="56"/>
      <c r="J39" s="20"/>
      <c r="K39" s="20"/>
    </row>
    <row r="40" spans="1:11" ht="18">
      <c r="A40" s="20"/>
      <c r="B40" s="20"/>
      <c r="C40" s="20"/>
      <c r="D40" s="20"/>
      <c r="E40" s="20"/>
      <c r="F40" s="20"/>
      <c r="G40" s="20"/>
      <c r="H40" s="20"/>
      <c r="I40" s="56"/>
      <c r="J40" s="20"/>
      <c r="K40" s="20"/>
    </row>
    <row r="41" spans="1:11" ht="18">
      <c r="A41" s="20"/>
      <c r="B41" s="20"/>
      <c r="C41" s="20"/>
      <c r="D41" s="20"/>
      <c r="E41" s="20"/>
      <c r="F41" s="20"/>
      <c r="G41" s="20"/>
      <c r="H41" s="20"/>
      <c r="I41" s="56"/>
      <c r="J41" s="20"/>
      <c r="K41" s="20"/>
    </row>
    <row r="42" spans="1:11" ht="18">
      <c r="A42" s="20"/>
      <c r="B42" s="20"/>
      <c r="C42" s="20"/>
      <c r="D42" s="20"/>
      <c r="E42" s="20"/>
      <c r="F42" s="20"/>
      <c r="G42" s="20"/>
      <c r="H42" s="20"/>
      <c r="I42" s="56"/>
      <c r="J42" s="20"/>
      <c r="K42" s="20"/>
    </row>
    <row r="43" spans="1:11" ht="18">
      <c r="A43" s="20"/>
      <c r="B43" s="20"/>
      <c r="C43" s="20"/>
      <c r="D43" s="20"/>
      <c r="E43" s="20"/>
      <c r="F43" s="20"/>
      <c r="G43" s="20"/>
      <c r="H43" s="20"/>
      <c r="I43" s="56"/>
      <c r="J43" s="20"/>
      <c r="K43" s="20"/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2"/>
  <sheetViews>
    <sheetView zoomScale="75" zoomScaleNormal="75" zoomScalePageLayoutView="0" workbookViewId="0" topLeftCell="A1">
      <selection activeCell="I24" sqref="I24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1" customWidth="1"/>
    <col min="4" max="4" width="16.7109375" style="1" customWidth="1"/>
    <col min="5" max="8" width="14.28125" style="1" customWidth="1"/>
    <col min="9" max="9" width="15.28125" style="2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71" customWidth="1"/>
    <col min="19" max="16384" width="11.57421875" style="1" customWidth="1"/>
  </cols>
  <sheetData>
    <row r="1" spans="1:11" ht="18">
      <c r="A1" s="307" t="s">
        <v>565</v>
      </c>
      <c r="B1" s="307"/>
      <c r="C1" s="307"/>
      <c r="D1" s="307"/>
      <c r="E1" s="307"/>
      <c r="F1" s="307"/>
      <c r="G1" s="307"/>
      <c r="H1" s="307"/>
      <c r="I1" s="307"/>
      <c r="J1" s="20"/>
      <c r="K1" s="20"/>
    </row>
    <row r="2" spans="1:18" ht="18">
      <c r="A2" s="20"/>
      <c r="B2" s="21"/>
      <c r="C2" s="22" t="s">
        <v>551</v>
      </c>
      <c r="D2" s="22" t="s">
        <v>553</v>
      </c>
      <c r="E2" s="22" t="s">
        <v>552</v>
      </c>
      <c r="F2" s="22" t="s">
        <v>554</v>
      </c>
      <c r="G2" s="22" t="s">
        <v>555</v>
      </c>
      <c r="H2" s="22" t="s">
        <v>629</v>
      </c>
      <c r="I2" s="22" t="s">
        <v>630</v>
      </c>
      <c r="J2" s="23"/>
      <c r="K2" s="24"/>
      <c r="R2" s="72" t="s">
        <v>671</v>
      </c>
    </row>
    <row r="3" spans="1:19" ht="18">
      <c r="A3" s="20"/>
      <c r="B3" s="25" t="s">
        <v>0</v>
      </c>
      <c r="C3" s="26" t="s">
        <v>165</v>
      </c>
      <c r="D3" s="26" t="s">
        <v>557</v>
      </c>
      <c r="E3" s="26" t="s">
        <v>136</v>
      </c>
      <c r="F3" s="26" t="s">
        <v>36</v>
      </c>
      <c r="G3" s="26" t="s">
        <v>631</v>
      </c>
      <c r="H3" s="26" t="s">
        <v>103</v>
      </c>
      <c r="I3" s="26" t="s">
        <v>716</v>
      </c>
      <c r="J3" s="26" t="s">
        <v>1</v>
      </c>
      <c r="K3" s="27" t="s">
        <v>2</v>
      </c>
      <c r="L3" s="282"/>
      <c r="M3" s="282"/>
      <c r="N3" s="282"/>
      <c r="O3" s="282"/>
      <c r="P3" s="282"/>
      <c r="Q3" s="282"/>
      <c r="R3" s="73"/>
      <c r="S3" s="9"/>
    </row>
    <row r="4" spans="1:19" ht="18">
      <c r="A4" s="31">
        <v>1</v>
      </c>
      <c r="B4" s="55" t="s">
        <v>722</v>
      </c>
      <c r="C4" s="86">
        <v>98</v>
      </c>
      <c r="D4" s="30">
        <v>93</v>
      </c>
      <c r="E4" s="30">
        <v>89</v>
      </c>
      <c r="F4" s="30"/>
      <c r="G4" s="30">
        <v>96</v>
      </c>
      <c r="H4" s="86">
        <v>81</v>
      </c>
      <c r="I4" s="30"/>
      <c r="J4" s="31">
        <f>IF(COUNT(C4:I4)&gt;0,SUM(C4:I4),"")</f>
        <v>457</v>
      </c>
      <c r="K4" s="65">
        <f>IF(J4="","",J4/COUNT(C4:I4))</f>
        <v>91.4</v>
      </c>
      <c r="R4" s="71" t="s">
        <v>670</v>
      </c>
      <c r="S4" s="55"/>
    </row>
    <row r="5" spans="1:19" ht="18">
      <c r="A5" s="31">
        <v>2</v>
      </c>
      <c r="B5" s="55" t="s">
        <v>606</v>
      </c>
      <c r="C5" s="86">
        <v>88</v>
      </c>
      <c r="D5" s="216">
        <v>71</v>
      </c>
      <c r="E5" s="30"/>
      <c r="F5" s="216">
        <v>75</v>
      </c>
      <c r="G5" s="30">
        <v>82</v>
      </c>
      <c r="H5" s="86">
        <v>75</v>
      </c>
      <c r="I5" s="30"/>
      <c r="J5" s="31">
        <f aca="true" t="shared" si="0" ref="J5:J22">IF(COUNT(C5:I5)&gt;0,SUM(C5:I5),"")</f>
        <v>391</v>
      </c>
      <c r="K5" s="65">
        <f aca="true" t="shared" si="1" ref="K5:K22">IF(J5="","",J5/COUNT(C5:I5))</f>
        <v>78.2</v>
      </c>
      <c r="L5" s="1">
        <f aca="true" t="shared" si="2" ref="L5:Q20">Farbe</f>
        <v>3</v>
      </c>
      <c r="M5" s="1">
        <f t="shared" si="2"/>
        <v>0</v>
      </c>
      <c r="N5" s="1">
        <f t="shared" si="2"/>
        <v>3</v>
      </c>
      <c r="O5" s="1">
        <f t="shared" si="2"/>
        <v>0</v>
      </c>
      <c r="P5" s="1">
        <f t="shared" si="2"/>
        <v>0</v>
      </c>
      <c r="Q5" s="1">
        <f t="shared" si="2"/>
        <v>0</v>
      </c>
      <c r="R5" s="71" t="s">
        <v>670</v>
      </c>
      <c r="S5" s="55"/>
    </row>
    <row r="6" spans="1:19" s="87" customFormat="1" ht="18">
      <c r="A6" s="83">
        <v>3</v>
      </c>
      <c r="B6" s="110" t="s">
        <v>605</v>
      </c>
      <c r="C6" s="86"/>
      <c r="D6" s="86"/>
      <c r="E6" s="86">
        <v>88</v>
      </c>
      <c r="F6" s="86"/>
      <c r="G6" s="86">
        <v>95</v>
      </c>
      <c r="H6" s="86"/>
      <c r="I6" s="86"/>
      <c r="J6" s="31">
        <f>IF(COUNT(C6:I6)&gt;0,SUM(C6:I6),"")</f>
        <v>183</v>
      </c>
      <c r="K6" s="32">
        <f>IF(J6="","",J6/COUNT(C6:I6))</f>
        <v>91.5</v>
      </c>
      <c r="L6" s="87">
        <f t="shared" si="2"/>
        <v>0</v>
      </c>
      <c r="M6" s="87">
        <f t="shared" si="2"/>
        <v>0</v>
      </c>
      <c r="N6" s="87">
        <f t="shared" si="2"/>
        <v>0</v>
      </c>
      <c r="O6" s="87">
        <f t="shared" si="2"/>
        <v>0</v>
      </c>
      <c r="P6" s="87">
        <f t="shared" si="2"/>
        <v>0</v>
      </c>
      <c r="Q6" s="87">
        <f t="shared" si="2"/>
        <v>0</v>
      </c>
      <c r="R6" s="88" t="s">
        <v>670</v>
      </c>
      <c r="S6" s="55"/>
    </row>
    <row r="7" spans="1:19" s="87" customFormat="1" ht="18">
      <c r="A7" s="31">
        <v>4</v>
      </c>
      <c r="B7" s="110" t="s">
        <v>707</v>
      </c>
      <c r="C7" s="86"/>
      <c r="D7" s="86">
        <v>95</v>
      </c>
      <c r="E7" s="86">
        <v>93</v>
      </c>
      <c r="F7" s="86"/>
      <c r="G7" s="86"/>
      <c r="H7" s="86">
        <v>94</v>
      </c>
      <c r="I7" s="86"/>
      <c r="J7" s="31">
        <f>IF(COUNT(C7:I7)&gt;0,SUM(C7:I7),"")</f>
        <v>282</v>
      </c>
      <c r="K7" s="32">
        <f>IF(J7="","",J7/COUNT(C7:I7))</f>
        <v>94</v>
      </c>
      <c r="R7" s="88" t="s">
        <v>670</v>
      </c>
      <c r="S7" s="55"/>
    </row>
    <row r="8" spans="1:19" s="87" customFormat="1" ht="18">
      <c r="A8" s="31">
        <v>5</v>
      </c>
      <c r="B8" s="110" t="s">
        <v>601</v>
      </c>
      <c r="C8" s="86"/>
      <c r="D8" s="86"/>
      <c r="E8" s="86">
        <v>74</v>
      </c>
      <c r="F8" s="85"/>
      <c r="G8" s="86">
        <v>87</v>
      </c>
      <c r="H8" s="86">
        <v>85</v>
      </c>
      <c r="I8" s="86"/>
      <c r="J8" s="31">
        <f>IF(COUNT(C8:I8)&gt;0,SUM(C8:I8),"")</f>
        <v>246</v>
      </c>
      <c r="K8" s="32">
        <f>IF(J8="","",J8/COUNT(C8:I8))</f>
        <v>82</v>
      </c>
      <c r="L8" s="87">
        <f t="shared" si="2"/>
        <v>0</v>
      </c>
      <c r="M8" s="87">
        <f t="shared" si="2"/>
        <v>0</v>
      </c>
      <c r="N8" s="87">
        <f t="shared" si="2"/>
        <v>3</v>
      </c>
      <c r="O8" s="87">
        <f t="shared" si="2"/>
        <v>0</v>
      </c>
      <c r="P8" s="87">
        <f t="shared" si="2"/>
        <v>0</v>
      </c>
      <c r="Q8" s="87">
        <f t="shared" si="2"/>
        <v>0</v>
      </c>
      <c r="R8" s="88" t="s">
        <v>670</v>
      </c>
      <c r="S8" s="55"/>
    </row>
    <row r="9" spans="1:19" s="87" customFormat="1" ht="18">
      <c r="A9" s="31">
        <v>6</v>
      </c>
      <c r="B9" s="110" t="s">
        <v>583</v>
      </c>
      <c r="C9" s="85"/>
      <c r="D9" s="86">
        <v>76</v>
      </c>
      <c r="E9" s="85">
        <v>67</v>
      </c>
      <c r="F9" s="85">
        <v>72</v>
      </c>
      <c r="G9" s="85">
        <v>77</v>
      </c>
      <c r="H9" s="85">
        <v>69</v>
      </c>
      <c r="I9" s="85"/>
      <c r="J9" s="83">
        <f t="shared" si="0"/>
        <v>361</v>
      </c>
      <c r="K9" s="84">
        <f t="shared" si="1"/>
        <v>72.2</v>
      </c>
      <c r="L9" s="87">
        <f t="shared" si="2"/>
        <v>0</v>
      </c>
      <c r="M9" s="87">
        <f t="shared" si="2"/>
        <v>3</v>
      </c>
      <c r="N9" s="87">
        <f t="shared" si="2"/>
        <v>3</v>
      </c>
      <c r="O9" s="87">
        <f t="shared" si="2"/>
        <v>3</v>
      </c>
      <c r="P9" s="87">
        <f t="shared" si="2"/>
        <v>3</v>
      </c>
      <c r="Q9" s="87">
        <f t="shared" si="2"/>
        <v>3</v>
      </c>
      <c r="R9" s="88" t="s">
        <v>670</v>
      </c>
      <c r="S9" s="55"/>
    </row>
    <row r="10" spans="1:19" s="87" customFormat="1" ht="18">
      <c r="A10" s="83">
        <v>7</v>
      </c>
      <c r="B10" s="110" t="s">
        <v>637</v>
      </c>
      <c r="C10" s="85">
        <v>77</v>
      </c>
      <c r="D10" s="85">
        <v>73</v>
      </c>
      <c r="E10" s="85">
        <v>73</v>
      </c>
      <c r="F10" s="85">
        <v>75</v>
      </c>
      <c r="G10" s="85">
        <v>73</v>
      </c>
      <c r="H10" s="85">
        <v>65</v>
      </c>
      <c r="I10" s="85"/>
      <c r="J10" s="83">
        <f t="shared" si="0"/>
        <v>436</v>
      </c>
      <c r="K10" s="84">
        <f t="shared" si="1"/>
        <v>72.66666666666667</v>
      </c>
      <c r="L10" s="87">
        <f t="shared" si="2"/>
        <v>3</v>
      </c>
      <c r="M10" s="87">
        <f t="shared" si="2"/>
        <v>3</v>
      </c>
      <c r="N10" s="87">
        <f t="shared" si="2"/>
        <v>3</v>
      </c>
      <c r="O10" s="87">
        <f t="shared" si="2"/>
        <v>3</v>
      </c>
      <c r="P10" s="87">
        <f t="shared" si="2"/>
        <v>3</v>
      </c>
      <c r="Q10" s="87">
        <f t="shared" si="2"/>
        <v>3</v>
      </c>
      <c r="R10" s="88" t="s">
        <v>670</v>
      </c>
      <c r="S10" s="55"/>
    </row>
    <row r="11" spans="1:19" s="87" customFormat="1" ht="18">
      <c r="A11" s="31">
        <v>8</v>
      </c>
      <c r="B11" s="110" t="s">
        <v>584</v>
      </c>
      <c r="C11" s="86"/>
      <c r="D11" s="100"/>
      <c r="E11" s="86">
        <v>85</v>
      </c>
      <c r="F11" s="86"/>
      <c r="G11" s="86"/>
      <c r="H11" s="86">
        <v>86</v>
      </c>
      <c r="I11" s="86"/>
      <c r="J11" s="83">
        <f t="shared" si="0"/>
        <v>171</v>
      </c>
      <c r="K11" s="84">
        <f t="shared" si="1"/>
        <v>85.5</v>
      </c>
      <c r="L11" s="87">
        <f t="shared" si="2"/>
        <v>0</v>
      </c>
      <c r="M11" s="87">
        <f t="shared" si="2"/>
        <v>0</v>
      </c>
      <c r="N11" s="87">
        <f t="shared" si="2"/>
        <v>0</v>
      </c>
      <c r="O11" s="87">
        <f t="shared" si="2"/>
        <v>0</v>
      </c>
      <c r="P11" s="87">
        <f t="shared" si="2"/>
        <v>0</v>
      </c>
      <c r="Q11" s="87">
        <f t="shared" si="2"/>
        <v>0</v>
      </c>
      <c r="R11" s="88" t="s">
        <v>670</v>
      </c>
      <c r="S11" s="55"/>
    </row>
    <row r="12" spans="1:18" s="86" customFormat="1" ht="15">
      <c r="A12" s="31">
        <v>9</v>
      </c>
      <c r="B12" s="134" t="s">
        <v>638</v>
      </c>
      <c r="C12" s="86">
        <v>94</v>
      </c>
      <c r="D12" s="86">
        <v>80</v>
      </c>
      <c r="G12" s="86">
        <v>80</v>
      </c>
      <c r="H12" s="86">
        <v>76</v>
      </c>
      <c r="J12" s="86">
        <f t="shared" si="0"/>
        <v>330</v>
      </c>
      <c r="K12" s="138">
        <f t="shared" si="1"/>
        <v>82.5</v>
      </c>
      <c r="L12" s="86">
        <f t="shared" si="2"/>
        <v>0</v>
      </c>
      <c r="M12" s="86">
        <f t="shared" si="2"/>
        <v>0</v>
      </c>
      <c r="N12" s="86">
        <f t="shared" si="2"/>
        <v>0</v>
      </c>
      <c r="O12" s="86">
        <f t="shared" si="2"/>
        <v>0</v>
      </c>
      <c r="P12" s="86">
        <f t="shared" si="2"/>
        <v>0</v>
      </c>
      <c r="Q12" s="86">
        <f t="shared" si="2"/>
        <v>0</v>
      </c>
      <c r="R12" s="88" t="s">
        <v>670</v>
      </c>
    </row>
    <row r="13" spans="1:19" s="87" customFormat="1" ht="18">
      <c r="A13" s="31">
        <v>10</v>
      </c>
      <c r="B13" s="110" t="s">
        <v>608</v>
      </c>
      <c r="C13" s="85">
        <v>74</v>
      </c>
      <c r="D13" s="85">
        <v>74</v>
      </c>
      <c r="E13" s="85">
        <v>70</v>
      </c>
      <c r="F13" s="86"/>
      <c r="G13" s="85"/>
      <c r="H13" s="85">
        <v>69</v>
      </c>
      <c r="I13" s="85"/>
      <c r="J13" s="83">
        <f t="shared" si="0"/>
        <v>287</v>
      </c>
      <c r="K13" s="84">
        <f t="shared" si="1"/>
        <v>71.75</v>
      </c>
      <c r="L13" s="87">
        <f t="shared" si="2"/>
        <v>3</v>
      </c>
      <c r="M13" s="87">
        <f t="shared" si="2"/>
        <v>3</v>
      </c>
      <c r="N13" s="87">
        <f t="shared" si="2"/>
        <v>0</v>
      </c>
      <c r="O13" s="87">
        <f t="shared" si="2"/>
        <v>3</v>
      </c>
      <c r="P13" s="87">
        <f t="shared" si="2"/>
        <v>3</v>
      </c>
      <c r="Q13" s="87">
        <f t="shared" si="2"/>
        <v>3</v>
      </c>
      <c r="R13" s="88" t="s">
        <v>670</v>
      </c>
      <c r="S13" s="55"/>
    </row>
    <row r="14" spans="1:19" s="87" customFormat="1" ht="18">
      <c r="A14" s="83">
        <v>11</v>
      </c>
      <c r="B14" s="110" t="s">
        <v>602</v>
      </c>
      <c r="C14" s="86">
        <v>81</v>
      </c>
      <c r="D14" s="100"/>
      <c r="E14" s="86"/>
      <c r="F14" s="86"/>
      <c r="G14" s="86"/>
      <c r="H14" s="86">
        <v>74</v>
      </c>
      <c r="I14" s="86"/>
      <c r="J14" s="83">
        <f t="shared" si="0"/>
        <v>155</v>
      </c>
      <c r="K14" s="84">
        <f t="shared" si="1"/>
        <v>77.5</v>
      </c>
      <c r="L14" s="87">
        <f t="shared" si="2"/>
        <v>0</v>
      </c>
      <c r="M14" s="87">
        <f t="shared" si="2"/>
        <v>0</v>
      </c>
      <c r="N14" s="87">
        <f t="shared" si="2"/>
        <v>0</v>
      </c>
      <c r="O14" s="87">
        <f t="shared" si="2"/>
        <v>0</v>
      </c>
      <c r="P14" s="87">
        <f t="shared" si="2"/>
        <v>0</v>
      </c>
      <c r="Q14" s="87">
        <f t="shared" si="2"/>
        <v>0</v>
      </c>
      <c r="R14" s="88" t="s">
        <v>670</v>
      </c>
      <c r="S14" s="55"/>
    </row>
    <row r="15" spans="1:19" s="87" customFormat="1" ht="18">
      <c r="A15" s="31">
        <v>12</v>
      </c>
      <c r="B15" s="110" t="s">
        <v>585</v>
      </c>
      <c r="C15" s="86">
        <v>80</v>
      </c>
      <c r="D15" s="86">
        <v>82</v>
      </c>
      <c r="E15" s="85">
        <v>73</v>
      </c>
      <c r="F15" s="85"/>
      <c r="G15" s="85"/>
      <c r="H15" s="86">
        <v>72</v>
      </c>
      <c r="I15" s="86"/>
      <c r="J15" s="83">
        <f t="shared" si="0"/>
        <v>307</v>
      </c>
      <c r="K15" s="84">
        <f t="shared" si="1"/>
        <v>76.75</v>
      </c>
      <c r="L15" s="87">
        <f t="shared" si="2"/>
        <v>0</v>
      </c>
      <c r="M15" s="87">
        <f t="shared" si="2"/>
        <v>3</v>
      </c>
      <c r="N15" s="87">
        <f t="shared" si="2"/>
        <v>3</v>
      </c>
      <c r="O15" s="87">
        <f t="shared" si="2"/>
        <v>3</v>
      </c>
      <c r="P15" s="87">
        <f t="shared" si="2"/>
        <v>0</v>
      </c>
      <c r="Q15" s="87">
        <f t="shared" si="2"/>
        <v>0</v>
      </c>
      <c r="R15" s="88" t="s">
        <v>670</v>
      </c>
      <c r="S15" s="55"/>
    </row>
    <row r="16" spans="1:19" ht="18">
      <c r="A16" s="31">
        <v>13</v>
      </c>
      <c r="B16" s="106" t="s">
        <v>587</v>
      </c>
      <c r="C16" s="86">
        <v>79</v>
      </c>
      <c r="D16" s="216">
        <v>81</v>
      </c>
      <c r="E16" s="30">
        <v>82</v>
      </c>
      <c r="F16" s="30"/>
      <c r="G16" s="30">
        <v>82</v>
      </c>
      <c r="H16" s="86">
        <v>81</v>
      </c>
      <c r="I16" s="30"/>
      <c r="J16" s="31">
        <f t="shared" si="0"/>
        <v>405</v>
      </c>
      <c r="K16" s="32">
        <f t="shared" si="1"/>
        <v>81</v>
      </c>
      <c r="L16" s="1">
        <f t="shared" si="2"/>
        <v>3</v>
      </c>
      <c r="M16" s="1">
        <f t="shared" si="2"/>
        <v>0</v>
      </c>
      <c r="N16" s="1">
        <f t="shared" si="2"/>
        <v>0</v>
      </c>
      <c r="O16" s="1">
        <f t="shared" si="2"/>
        <v>0</v>
      </c>
      <c r="P16" s="1">
        <f t="shared" si="2"/>
        <v>0</v>
      </c>
      <c r="Q16" s="1">
        <f t="shared" si="2"/>
        <v>0</v>
      </c>
      <c r="R16" s="71" t="s">
        <v>670</v>
      </c>
      <c r="S16" s="53"/>
    </row>
    <row r="17" spans="1:19" ht="18">
      <c r="A17" s="31">
        <v>14</v>
      </c>
      <c r="B17" s="106" t="s">
        <v>619</v>
      </c>
      <c r="C17" s="86">
        <v>88</v>
      </c>
      <c r="D17" s="30">
        <v>83</v>
      </c>
      <c r="E17" s="30">
        <v>91</v>
      </c>
      <c r="F17" s="30"/>
      <c r="G17" s="30"/>
      <c r="H17" s="86"/>
      <c r="I17" s="30"/>
      <c r="J17" s="31">
        <f t="shared" si="0"/>
        <v>262</v>
      </c>
      <c r="K17" s="32">
        <f t="shared" si="1"/>
        <v>87.33333333333333</v>
      </c>
      <c r="L17" s="1">
        <f t="shared" si="2"/>
        <v>0</v>
      </c>
      <c r="M17" s="1">
        <f t="shared" si="2"/>
        <v>0</v>
      </c>
      <c r="N17" s="1">
        <f t="shared" si="2"/>
        <v>0</v>
      </c>
      <c r="O17" s="1">
        <f t="shared" si="2"/>
        <v>0</v>
      </c>
      <c r="P17" s="1">
        <f t="shared" si="2"/>
        <v>0</v>
      </c>
      <c r="Q17" s="1">
        <f t="shared" si="2"/>
        <v>0</v>
      </c>
      <c r="R17" s="71" t="s">
        <v>670</v>
      </c>
      <c r="S17" s="53"/>
    </row>
    <row r="18" spans="1:19" ht="18">
      <c r="A18" s="83">
        <v>15</v>
      </c>
      <c r="B18" s="106" t="s">
        <v>658</v>
      </c>
      <c r="C18" s="86">
        <v>92</v>
      </c>
      <c r="D18" s="30">
        <v>80</v>
      </c>
      <c r="E18" s="30">
        <v>80</v>
      </c>
      <c r="F18" s="30">
        <v>82</v>
      </c>
      <c r="G18" s="30"/>
      <c r="H18" s="86">
        <v>76</v>
      </c>
      <c r="I18" s="30"/>
      <c r="J18" s="31">
        <f t="shared" si="0"/>
        <v>410</v>
      </c>
      <c r="K18" s="32">
        <f t="shared" si="1"/>
        <v>82</v>
      </c>
      <c r="R18" s="71" t="s">
        <v>670</v>
      </c>
      <c r="S18" s="53"/>
    </row>
    <row r="19" spans="1:19" ht="18">
      <c r="A19" s="31">
        <v>16</v>
      </c>
      <c r="B19" s="106" t="s">
        <v>747</v>
      </c>
      <c r="C19" s="86"/>
      <c r="D19" s="30"/>
      <c r="E19" s="30"/>
      <c r="F19" s="30"/>
      <c r="G19" s="30">
        <v>93</v>
      </c>
      <c r="H19" s="86">
        <v>80</v>
      </c>
      <c r="I19" s="30"/>
      <c r="J19" s="31">
        <f>IF(COUNT(C19:I19)&gt;0,SUM(C19:I19),"")</f>
        <v>173</v>
      </c>
      <c r="K19" s="32">
        <f>IF(J19="","",J19/COUNT(C19:I19))</f>
        <v>86.5</v>
      </c>
      <c r="R19" s="71" t="s">
        <v>670</v>
      </c>
      <c r="S19" s="53"/>
    </row>
    <row r="20" spans="1:19" s="87" customFormat="1" ht="18">
      <c r="A20" s="31">
        <v>17</v>
      </c>
      <c r="B20" s="106" t="s">
        <v>604</v>
      </c>
      <c r="C20" s="86"/>
      <c r="D20" s="86"/>
      <c r="E20" s="86">
        <v>88</v>
      </c>
      <c r="F20" s="86"/>
      <c r="G20" s="86">
        <v>95</v>
      </c>
      <c r="H20" s="86">
        <v>82</v>
      </c>
      <c r="I20" s="86"/>
      <c r="J20" s="83">
        <f t="shared" si="0"/>
        <v>265</v>
      </c>
      <c r="K20" s="84">
        <f t="shared" si="1"/>
        <v>88.33333333333333</v>
      </c>
      <c r="L20" s="87">
        <f t="shared" si="2"/>
        <v>0</v>
      </c>
      <c r="M20" s="87">
        <f t="shared" si="2"/>
        <v>0</v>
      </c>
      <c r="N20" s="87">
        <f t="shared" si="2"/>
        <v>0</v>
      </c>
      <c r="O20" s="87">
        <f t="shared" si="2"/>
        <v>0</v>
      </c>
      <c r="P20" s="87">
        <f t="shared" si="2"/>
        <v>0</v>
      </c>
      <c r="Q20" s="87">
        <f t="shared" si="2"/>
        <v>0</v>
      </c>
      <c r="R20" s="88" t="s">
        <v>670</v>
      </c>
      <c r="S20" s="53"/>
    </row>
    <row r="21" spans="1:19" s="87" customFormat="1" ht="18">
      <c r="A21" s="31">
        <v>18</v>
      </c>
      <c r="B21" s="106" t="s">
        <v>767</v>
      </c>
      <c r="C21" s="86"/>
      <c r="D21" s="86"/>
      <c r="E21" s="86"/>
      <c r="F21" s="86"/>
      <c r="G21" s="86"/>
      <c r="H21" s="86">
        <v>80</v>
      </c>
      <c r="I21" s="86"/>
      <c r="J21" s="83">
        <f>IF(COUNT(C21:I21)&gt;0,SUM(C21:I21),"")</f>
        <v>80</v>
      </c>
      <c r="K21" s="84">
        <f>IF(J21="","",J21/COUNT(C21:I21))</f>
        <v>80</v>
      </c>
      <c r="R21" s="88" t="s">
        <v>670</v>
      </c>
      <c r="S21" s="53"/>
    </row>
    <row r="22" spans="1:19" s="87" customFormat="1" ht="18">
      <c r="A22" s="83">
        <v>19</v>
      </c>
      <c r="B22" s="106" t="s">
        <v>589</v>
      </c>
      <c r="C22" s="86">
        <v>94</v>
      </c>
      <c r="D22" s="86">
        <v>81</v>
      </c>
      <c r="E22" s="86">
        <v>86</v>
      </c>
      <c r="F22" s="86"/>
      <c r="G22" s="86"/>
      <c r="H22" s="86">
        <v>86</v>
      </c>
      <c r="I22" s="86"/>
      <c r="J22" s="83">
        <f t="shared" si="0"/>
        <v>347</v>
      </c>
      <c r="K22" s="84">
        <f t="shared" si="1"/>
        <v>86.75</v>
      </c>
      <c r="L22" s="87">
        <f aca="true" t="shared" si="3" ref="L22:Q25">Farbe</f>
        <v>0</v>
      </c>
      <c r="M22" s="87">
        <f t="shared" si="3"/>
        <v>0</v>
      </c>
      <c r="N22" s="87">
        <f t="shared" si="3"/>
        <v>0</v>
      </c>
      <c r="O22" s="87">
        <f t="shared" si="3"/>
        <v>0</v>
      </c>
      <c r="P22" s="87">
        <f t="shared" si="3"/>
        <v>0</v>
      </c>
      <c r="Q22" s="87">
        <f t="shared" si="3"/>
        <v>0</v>
      </c>
      <c r="R22" s="88" t="s">
        <v>670</v>
      </c>
      <c r="S22" s="53"/>
    </row>
    <row r="23" spans="1:19" s="87" customFormat="1" ht="18">
      <c r="A23" s="31">
        <v>20</v>
      </c>
      <c r="B23" s="106" t="s">
        <v>588</v>
      </c>
      <c r="C23" s="85">
        <v>74</v>
      </c>
      <c r="D23" s="85">
        <v>80</v>
      </c>
      <c r="E23" s="85"/>
      <c r="F23" s="86"/>
      <c r="G23" s="85">
        <v>75</v>
      </c>
      <c r="H23" s="85">
        <v>68</v>
      </c>
      <c r="I23" s="86"/>
      <c r="J23" s="83">
        <f>IF(COUNT(C23:I23)&gt;0,SUM(C23:I23),"")</f>
        <v>297</v>
      </c>
      <c r="K23" s="84">
        <f>IF(J23="","",J23/COUNT(C23:I23))</f>
        <v>74.25</v>
      </c>
      <c r="R23" s="88" t="s">
        <v>670</v>
      </c>
      <c r="S23" s="53"/>
    </row>
    <row r="24" spans="1:19" s="87" customFormat="1" ht="18">
      <c r="A24" s="83">
        <v>21</v>
      </c>
      <c r="B24" s="106" t="s">
        <v>772</v>
      </c>
      <c r="C24" s="85"/>
      <c r="D24" s="85"/>
      <c r="E24" s="85"/>
      <c r="F24" s="86"/>
      <c r="G24" s="85"/>
      <c r="H24" s="86">
        <v>82</v>
      </c>
      <c r="I24" s="86"/>
      <c r="J24" s="83"/>
      <c r="K24" s="84"/>
      <c r="R24" s="88"/>
      <c r="S24" s="53"/>
    </row>
    <row r="25" spans="1:19" s="87" customFormat="1" ht="18">
      <c r="A25" s="31">
        <v>22</v>
      </c>
      <c r="B25" s="111" t="s">
        <v>746</v>
      </c>
      <c r="C25" s="133"/>
      <c r="D25" s="133"/>
      <c r="E25" s="133"/>
      <c r="F25" s="133"/>
      <c r="G25" s="133">
        <v>100</v>
      </c>
      <c r="H25" s="133">
        <v>96</v>
      </c>
      <c r="I25" s="133"/>
      <c r="J25" s="133">
        <f>IF(COUNT(C25:I25)&gt;0,SUM(C25:I25),"")</f>
        <v>196</v>
      </c>
      <c r="K25" s="127">
        <f>IF(J25="","",J25/COUNT(C25:I25))</f>
        <v>98</v>
      </c>
      <c r="L25" s="87">
        <f t="shared" si="3"/>
        <v>1</v>
      </c>
      <c r="M25" s="87">
        <f t="shared" si="3"/>
        <v>1</v>
      </c>
      <c r="N25" s="87">
        <f t="shared" si="3"/>
        <v>1</v>
      </c>
      <c r="O25" s="87">
        <f t="shared" si="3"/>
        <v>1</v>
      </c>
      <c r="P25" s="87">
        <f t="shared" si="3"/>
        <v>1</v>
      </c>
      <c r="Q25" s="87">
        <f t="shared" si="3"/>
        <v>1</v>
      </c>
      <c r="R25" s="88" t="s">
        <v>670</v>
      </c>
      <c r="S25" s="53"/>
    </row>
    <row r="26" spans="1:20" ht="18">
      <c r="A26" s="31"/>
      <c r="B26" s="102" t="s">
        <v>660</v>
      </c>
      <c r="C26" s="57">
        <f>IF(COUNT(C4:C23)&gt;0,COUNT(C4:C23),"")</f>
        <v>12</v>
      </c>
      <c r="D26" s="57">
        <f>IF(COUNT(D4:D23)&gt;0,COUNT(D4:D23),"")</f>
        <v>13</v>
      </c>
      <c r="E26" s="57">
        <f>IF(COUNT(E4:E23)&gt;0,COUNT(E4:E23),"")</f>
        <v>14</v>
      </c>
      <c r="F26" s="57">
        <f>IF(COUNT(F4:F23)&gt;0,COUNT(F4:F23),"")</f>
        <v>4</v>
      </c>
      <c r="G26" s="57">
        <f>IF(COUNT(G4:G25)&gt;0,COUNT(G4:G25),"")</f>
        <v>12</v>
      </c>
      <c r="H26" s="57">
        <f>IF(COUNT(H4:H23)&gt;0,COUNT(H4:H23),"")</f>
        <v>18</v>
      </c>
      <c r="I26" s="57">
        <f>IF(COUNT(I4:I23)&gt;0,COUNT(I4:I23),"")</f>
      </c>
      <c r="J26" s="70">
        <f>IF(COUNT(J4:J23)&gt;0,COUNT(J4:J23),"")</f>
        <v>20</v>
      </c>
      <c r="K26" s="65"/>
      <c r="T26" s="53"/>
    </row>
    <row r="27" spans="1:11" ht="18">
      <c r="A27" s="20"/>
      <c r="B27" s="58" t="s">
        <v>1</v>
      </c>
      <c r="C27" s="66">
        <f>IF(C26="","",SUM(C4:C23))</f>
        <v>1019</v>
      </c>
      <c r="D27" s="66">
        <f>IF(D26="","",SUM(D4:D23))</f>
        <v>1049</v>
      </c>
      <c r="E27" s="66">
        <f>IF(E26="","",SUM(E4:E23))</f>
        <v>1139</v>
      </c>
      <c r="F27" s="66">
        <f>IF(F26="","",SUM(F4:F23))</f>
        <v>304</v>
      </c>
      <c r="G27" s="66">
        <f>IF(G26="","",SUM(G4:G25))</f>
        <v>1035</v>
      </c>
      <c r="H27" s="66">
        <f>IF(H26="","",SUM(H4:H23))</f>
        <v>1399</v>
      </c>
      <c r="I27" s="66">
        <f>IF(I26="","",SUM(I4:I23))</f>
      </c>
      <c r="J27" s="67">
        <f>IF(J26="","",SUM(J4:J23))</f>
        <v>5845</v>
      </c>
      <c r="K27" s="35"/>
    </row>
    <row r="28" spans="1:11" ht="18">
      <c r="A28" s="20"/>
      <c r="B28" s="58" t="s">
        <v>2</v>
      </c>
      <c r="C28" s="59">
        <f>IF(C26="","",C27/C26)</f>
        <v>84.91666666666667</v>
      </c>
      <c r="D28" s="59">
        <f aca="true" t="shared" si="4" ref="D28:I28">IF(D26="","",D27/D26)</f>
        <v>80.6923076923077</v>
      </c>
      <c r="E28" s="59">
        <f t="shared" si="4"/>
        <v>81.35714285714286</v>
      </c>
      <c r="F28" s="59">
        <f t="shared" si="4"/>
        <v>76</v>
      </c>
      <c r="G28" s="59">
        <f>IF(G26="","",G27/G26)</f>
        <v>86.25</v>
      </c>
      <c r="H28" s="59">
        <f t="shared" si="4"/>
        <v>77.72222222222223</v>
      </c>
      <c r="I28" s="59">
        <f t="shared" si="4"/>
      </c>
      <c r="J28" s="60"/>
      <c r="K28" s="35"/>
    </row>
    <row r="29" spans="1:11" ht="18">
      <c r="A29" s="20"/>
      <c r="B29" s="61" t="s">
        <v>3</v>
      </c>
      <c r="C29" s="62">
        <f>IF(C26="","",IF(C26=1,SMALL(C4:C23,1)+2*108,IF(C26=2,SMALL(C4:C23,1)+SMALL(C4:C23,2)+108,IF(C26&gt;=3,SMALL(C4:C23,1)+SMALL(C4:C23,2)+SMALL(C4:C23,3)))))</f>
        <v>225</v>
      </c>
      <c r="D29" s="62">
        <f>IF(D26="","",IF(D26=1,SMALL(D4:D23,1)+2*108,IF(D26=2,SMALL(D4:D23,1)+SMALL(D4:D23,2)+108,IF(D26&gt;=3,SMALL(D4:D23,1)+SMALL(D4:D23,2)+SMALL(D4:D23,3)))))</f>
        <v>218</v>
      </c>
      <c r="E29" s="62">
        <f>IF(E26="","",IF(E26=1,SMALL(E4:E23,1)+2*108,IF(E26=2,SMALL(E4:E23,1)+SMALL(E4:E23,2)+108,IF(E26&gt;=3,SMALL(E4:E23,1)+SMALL(E4:E23,2)+SMALL(E4:E23,3)))))</f>
        <v>210</v>
      </c>
      <c r="F29" s="62">
        <f>IF(F26="","",IF(F26=1,SMALL(F4:F23,1)+2*108,IF(F26=2,SMALL(F4:F23,1)+SMALL(F4:F23,2)+108,IF(F26&gt;=3,SMALL(F4:F23,1)+SMALL(F4:F23,2)+SMALL(F4:F23,3)))))</f>
        <v>222</v>
      </c>
      <c r="G29" s="62">
        <f>IF(G26="","",IF(G26=1,SMALL(G4:G25,1)+2*108,IF(G26=2,SMALL(G4:G25,1)+SMALL(G4:G25,2)+108,IF(G26&gt;=3,SMALL(G4:G25,1)+SMALL(G4:G25,2)+SMALL(G4:G25,3)))))</f>
        <v>225</v>
      </c>
      <c r="H29" s="62">
        <f>IF(H26="","",IF(H26=1,SMALL(H4:H23,1)+2*108,IF(H26=2,SMALL(H4:H23,1)+SMALL(H4:H23,2)+108,IF(H26&gt;=3,SMALL(H4:H23,1)+SMALL(H4:H23,2)+SMALL(H4:H23,3)))))</f>
        <v>202</v>
      </c>
      <c r="I29" s="62">
        <f>IF(I26="","",IF(I26=1,SMALL(I4:I23,1)+2*108,IF(I26=2,SMALL(I4:I23,1)+SMALL(I4:I23,2)+108,IF(I26&gt;=3,SMALL(I4:I23,1)+SMALL(I4:I23,2)+SMALL(I4:I23,3)))))</f>
      </c>
      <c r="J29" s="54">
        <f>IF(SUM(C29:I29)=0,"",SUM(C29:I29))</f>
        <v>1302</v>
      </c>
      <c r="K29" s="35"/>
    </row>
    <row r="32" ht="18">
      <c r="B32" s="77" t="s">
        <v>673</v>
      </c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"/>
  <sheetViews>
    <sheetView zoomScale="75" zoomScaleNormal="75" zoomScalePageLayoutView="0" workbookViewId="0" topLeftCell="A1">
      <selection activeCell="I15" sqref="I15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1" customWidth="1"/>
    <col min="4" max="4" width="16.7109375" style="1" customWidth="1"/>
    <col min="5" max="7" width="14.28125" style="1" customWidth="1"/>
    <col min="8" max="8" width="14.28125" style="2" customWidth="1"/>
    <col min="9" max="9" width="15.28125" style="2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71" customWidth="1"/>
    <col min="19" max="16384" width="11.57421875" style="1" customWidth="1"/>
  </cols>
  <sheetData>
    <row r="1" spans="1:11" ht="18">
      <c r="A1" s="308" t="s">
        <v>635</v>
      </c>
      <c r="B1" s="308"/>
      <c r="C1" s="308"/>
      <c r="D1" s="308"/>
      <c r="E1" s="308"/>
      <c r="F1" s="308"/>
      <c r="G1" s="308"/>
      <c r="H1" s="308"/>
      <c r="I1" s="308"/>
      <c r="J1" s="20"/>
      <c r="K1" s="20"/>
    </row>
    <row r="2" spans="1:18" ht="18">
      <c r="A2" s="20"/>
      <c r="B2" s="21"/>
      <c r="C2" s="22" t="s">
        <v>551</v>
      </c>
      <c r="D2" s="22" t="s">
        <v>553</v>
      </c>
      <c r="E2" s="22" t="s">
        <v>552</v>
      </c>
      <c r="F2" s="22" t="s">
        <v>554</v>
      </c>
      <c r="G2" s="22" t="s">
        <v>555</v>
      </c>
      <c r="H2" s="22" t="s">
        <v>629</v>
      </c>
      <c r="I2" s="22" t="s">
        <v>630</v>
      </c>
      <c r="J2" s="23"/>
      <c r="K2" s="24"/>
      <c r="R2" s="72" t="s">
        <v>671</v>
      </c>
    </row>
    <row r="3" spans="1:19" ht="18">
      <c r="A3" s="20"/>
      <c r="B3" s="52" t="s">
        <v>0</v>
      </c>
      <c r="C3" s="26" t="s">
        <v>165</v>
      </c>
      <c r="D3" s="26" t="s">
        <v>557</v>
      </c>
      <c r="E3" s="26" t="s">
        <v>136</v>
      </c>
      <c r="F3" s="26" t="s">
        <v>36</v>
      </c>
      <c r="G3" s="26" t="s">
        <v>631</v>
      </c>
      <c r="H3" s="26" t="s">
        <v>103</v>
      </c>
      <c r="I3" s="128" t="s">
        <v>716</v>
      </c>
      <c r="J3" s="26" t="s">
        <v>1</v>
      </c>
      <c r="K3" s="27" t="s">
        <v>2</v>
      </c>
      <c r="R3" s="73"/>
      <c r="S3" s="9"/>
    </row>
    <row r="4" spans="1:19" s="87" customFormat="1" ht="18">
      <c r="A4" s="83">
        <v>1</v>
      </c>
      <c r="B4" s="130" t="s">
        <v>728</v>
      </c>
      <c r="C4" s="123">
        <v>108</v>
      </c>
      <c r="D4" s="123"/>
      <c r="E4" s="123">
        <v>103</v>
      </c>
      <c r="F4" s="123"/>
      <c r="G4" s="123">
        <v>97</v>
      </c>
      <c r="H4" s="256"/>
      <c r="I4" s="123"/>
      <c r="J4" s="131">
        <f>IF(COUNT(C4:I4)&gt;0,SUM(C4:I4),"")</f>
        <v>308</v>
      </c>
      <c r="K4" s="132">
        <f>IF(J4="","",J4/COUNT(C4:I4))</f>
        <v>102.66666666666667</v>
      </c>
      <c r="R4" s="88" t="s">
        <v>670</v>
      </c>
      <c r="S4" s="55"/>
    </row>
    <row r="5" spans="1:19" s="87" customFormat="1" ht="18">
      <c r="A5" s="83">
        <v>2</v>
      </c>
      <c r="B5" s="285" t="s">
        <v>729</v>
      </c>
      <c r="C5" s="86">
        <v>102</v>
      </c>
      <c r="D5" s="86"/>
      <c r="E5" s="86">
        <v>90</v>
      </c>
      <c r="F5" s="85"/>
      <c r="G5" s="86">
        <v>79</v>
      </c>
      <c r="H5" s="86"/>
      <c r="I5" s="86"/>
      <c r="J5" s="83">
        <f>IF(COUNT(C5:I5)&gt;0,SUM(C5:I5),"")</f>
        <v>271</v>
      </c>
      <c r="K5" s="84">
        <f>IF(J5="","",J5/COUNT(C5:I5))</f>
        <v>90.33333333333333</v>
      </c>
      <c r="R5" s="88" t="s">
        <v>670</v>
      </c>
      <c r="S5" s="55"/>
    </row>
    <row r="6" spans="1:19" s="87" customFormat="1" ht="18">
      <c r="A6" s="83">
        <v>3</v>
      </c>
      <c r="B6" s="55" t="s">
        <v>648</v>
      </c>
      <c r="C6" s="85">
        <v>82</v>
      </c>
      <c r="D6" s="85">
        <v>87</v>
      </c>
      <c r="E6" s="86">
        <v>83</v>
      </c>
      <c r="F6" s="85">
        <v>80</v>
      </c>
      <c r="G6" s="85">
        <v>78</v>
      </c>
      <c r="H6" s="85">
        <v>83</v>
      </c>
      <c r="I6" s="86"/>
      <c r="J6" s="83">
        <f>IF(COUNT(C6:I6)&gt;0,SUM(C6:I6),"")</f>
        <v>493</v>
      </c>
      <c r="K6" s="84">
        <f>IF(J6="","",J6/COUNT(C6:I6))</f>
        <v>82.16666666666667</v>
      </c>
      <c r="L6" s="87">
        <f aca="true" t="shared" si="0" ref="L6:Q16">Farbe</f>
        <v>3</v>
      </c>
      <c r="M6" s="87">
        <f t="shared" si="0"/>
        <v>0</v>
      </c>
      <c r="N6" s="87">
        <f t="shared" si="0"/>
        <v>3</v>
      </c>
      <c r="O6" s="87">
        <f t="shared" si="0"/>
        <v>3</v>
      </c>
      <c r="P6" s="87">
        <f t="shared" si="0"/>
        <v>3</v>
      </c>
      <c r="Q6" s="87">
        <f t="shared" si="0"/>
        <v>0</v>
      </c>
      <c r="R6" s="88" t="s">
        <v>670</v>
      </c>
      <c r="S6" s="55"/>
    </row>
    <row r="7" spans="1:19" s="87" customFormat="1" ht="18">
      <c r="A7" s="83">
        <v>4</v>
      </c>
      <c r="B7" s="110" t="s">
        <v>647</v>
      </c>
      <c r="C7" s="86"/>
      <c r="D7" s="86">
        <v>100</v>
      </c>
      <c r="E7" s="86">
        <v>94</v>
      </c>
      <c r="F7" s="86">
        <v>99</v>
      </c>
      <c r="G7" s="86">
        <v>96</v>
      </c>
      <c r="H7" s="86">
        <v>93</v>
      </c>
      <c r="I7" s="86"/>
      <c r="J7" s="83">
        <f aca="true" t="shared" si="1" ref="J7:J22">IF(COUNT(C7:I7)&gt;0,SUM(C7:I7),"")</f>
        <v>482</v>
      </c>
      <c r="K7" s="84">
        <f aca="true" t="shared" si="2" ref="K7:K22">IF(J7="","",J7/COUNT(C7:I7))</f>
        <v>96.4</v>
      </c>
      <c r="L7" s="87">
        <f t="shared" si="0"/>
        <v>0</v>
      </c>
      <c r="M7" s="87">
        <f t="shared" si="0"/>
        <v>0</v>
      </c>
      <c r="N7" s="87">
        <f t="shared" si="0"/>
        <v>0</v>
      </c>
      <c r="O7" s="87">
        <f t="shared" si="0"/>
        <v>0</v>
      </c>
      <c r="P7" s="87">
        <f t="shared" si="0"/>
        <v>0</v>
      </c>
      <c r="Q7" s="87">
        <f t="shared" si="0"/>
        <v>0</v>
      </c>
      <c r="R7" s="88" t="s">
        <v>670</v>
      </c>
      <c r="S7" s="55"/>
    </row>
    <row r="8" spans="1:19" s="87" customFormat="1" ht="18">
      <c r="A8" s="83">
        <v>5</v>
      </c>
      <c r="B8" s="110" t="s">
        <v>649</v>
      </c>
      <c r="C8" s="86">
        <v>105</v>
      </c>
      <c r="D8" s="86">
        <v>99</v>
      </c>
      <c r="E8" s="86">
        <v>90</v>
      </c>
      <c r="F8" s="86">
        <v>99</v>
      </c>
      <c r="G8" s="86">
        <v>86</v>
      </c>
      <c r="H8" s="86">
        <v>92</v>
      </c>
      <c r="I8" s="86"/>
      <c r="J8" s="83">
        <f t="shared" si="1"/>
        <v>571</v>
      </c>
      <c r="K8" s="84">
        <f t="shared" si="2"/>
        <v>95.16666666666667</v>
      </c>
      <c r="L8" s="87">
        <f t="shared" si="0"/>
        <v>0</v>
      </c>
      <c r="M8" s="87">
        <f t="shared" si="0"/>
        <v>0</v>
      </c>
      <c r="N8" s="87">
        <f t="shared" si="0"/>
        <v>0</v>
      </c>
      <c r="O8" s="87">
        <f t="shared" si="0"/>
        <v>0</v>
      </c>
      <c r="P8" s="87">
        <f t="shared" si="0"/>
        <v>0</v>
      </c>
      <c r="Q8" s="87">
        <f t="shared" si="0"/>
        <v>0</v>
      </c>
      <c r="R8" s="88" t="s">
        <v>670</v>
      </c>
      <c r="S8" s="55"/>
    </row>
    <row r="9" spans="1:19" s="87" customFormat="1" ht="18">
      <c r="A9" s="83">
        <v>6</v>
      </c>
      <c r="B9" s="110" t="s">
        <v>711</v>
      </c>
      <c r="C9" s="86"/>
      <c r="D9" s="86"/>
      <c r="E9" s="86">
        <v>85</v>
      </c>
      <c r="F9" s="85"/>
      <c r="G9" s="86">
        <v>85</v>
      </c>
      <c r="H9" s="86"/>
      <c r="I9" s="86"/>
      <c r="J9" s="83">
        <f t="shared" si="1"/>
        <v>170</v>
      </c>
      <c r="K9" s="84">
        <f t="shared" si="2"/>
        <v>85</v>
      </c>
      <c r="R9" s="88" t="s">
        <v>670</v>
      </c>
      <c r="S9" s="55"/>
    </row>
    <row r="10" spans="1:19" s="87" customFormat="1" ht="18">
      <c r="A10" s="83">
        <v>7</v>
      </c>
      <c r="B10" s="110" t="s">
        <v>727</v>
      </c>
      <c r="C10" s="86">
        <v>132</v>
      </c>
      <c r="D10" s="86"/>
      <c r="E10" s="86">
        <v>94</v>
      </c>
      <c r="F10" s="85"/>
      <c r="G10" s="86"/>
      <c r="H10" s="86"/>
      <c r="I10" s="86"/>
      <c r="J10" s="83">
        <f aca="true" t="shared" si="3" ref="J10:J16">IF(COUNT(C10:I10)&gt;0,SUM(C10:I10),"")</f>
        <v>226</v>
      </c>
      <c r="K10" s="84">
        <f aca="true" t="shared" si="4" ref="K10:K16">IF(J10="","",J10/COUNT(C10:I10))</f>
        <v>113</v>
      </c>
      <c r="R10" s="88" t="s">
        <v>670</v>
      </c>
      <c r="S10" s="55"/>
    </row>
    <row r="11" spans="1:19" s="87" customFormat="1" ht="18">
      <c r="A11" s="83">
        <v>8</v>
      </c>
      <c r="B11" s="110" t="s">
        <v>725</v>
      </c>
      <c r="C11" s="86">
        <v>104</v>
      </c>
      <c r="D11" s="86">
        <v>93</v>
      </c>
      <c r="E11" s="86">
        <v>98</v>
      </c>
      <c r="F11" s="86">
        <v>100</v>
      </c>
      <c r="G11" s="86">
        <v>85</v>
      </c>
      <c r="H11" s="86">
        <v>88</v>
      </c>
      <c r="I11" s="86"/>
      <c r="J11" s="83">
        <f t="shared" si="3"/>
        <v>568</v>
      </c>
      <c r="K11" s="84">
        <f t="shared" si="4"/>
        <v>94.66666666666667</v>
      </c>
      <c r="R11" s="88" t="s">
        <v>670</v>
      </c>
      <c r="S11" s="55"/>
    </row>
    <row r="12" spans="1:19" s="87" customFormat="1" ht="18">
      <c r="A12" s="83">
        <v>9</v>
      </c>
      <c r="B12" s="110" t="s">
        <v>724</v>
      </c>
      <c r="C12" s="86">
        <v>89</v>
      </c>
      <c r="D12" s="86"/>
      <c r="E12" s="85">
        <v>77</v>
      </c>
      <c r="F12" s="85">
        <v>78</v>
      </c>
      <c r="G12" s="85">
        <v>78</v>
      </c>
      <c r="H12" s="85">
        <v>69</v>
      </c>
      <c r="I12" s="86"/>
      <c r="J12" s="83">
        <f t="shared" si="3"/>
        <v>391</v>
      </c>
      <c r="K12" s="84">
        <f t="shared" si="4"/>
        <v>78.2</v>
      </c>
      <c r="R12" s="88" t="s">
        <v>670</v>
      </c>
      <c r="S12" s="55"/>
    </row>
    <row r="13" spans="1:19" s="87" customFormat="1" ht="18">
      <c r="A13" s="83">
        <v>10</v>
      </c>
      <c r="B13" s="110" t="s">
        <v>650</v>
      </c>
      <c r="C13" s="86"/>
      <c r="D13" s="86"/>
      <c r="E13" s="100"/>
      <c r="F13" s="100"/>
      <c r="G13" s="86"/>
      <c r="H13" s="86">
        <v>103</v>
      </c>
      <c r="I13" s="86"/>
      <c r="J13" s="83">
        <f t="shared" si="3"/>
        <v>103</v>
      </c>
      <c r="K13" s="84">
        <f t="shared" si="4"/>
        <v>103</v>
      </c>
      <c r="L13" s="87">
        <f t="shared" si="0"/>
        <v>0</v>
      </c>
      <c r="M13" s="87">
        <f t="shared" si="0"/>
        <v>0</v>
      </c>
      <c r="N13" s="87">
        <f t="shared" si="0"/>
        <v>0</v>
      </c>
      <c r="O13" s="87">
        <f t="shared" si="0"/>
        <v>0</v>
      </c>
      <c r="P13" s="87">
        <f t="shared" si="0"/>
        <v>0</v>
      </c>
      <c r="Q13" s="87">
        <f t="shared" si="0"/>
        <v>0</v>
      </c>
      <c r="R13" s="88" t="s">
        <v>670</v>
      </c>
      <c r="S13" s="55"/>
    </row>
    <row r="14" spans="1:19" s="87" customFormat="1" ht="18">
      <c r="A14" s="83">
        <v>11</v>
      </c>
      <c r="B14" s="110" t="s">
        <v>698</v>
      </c>
      <c r="C14" s="85"/>
      <c r="D14" s="86"/>
      <c r="E14" s="86"/>
      <c r="F14" s="100"/>
      <c r="G14" s="86">
        <v>91</v>
      </c>
      <c r="H14" s="100"/>
      <c r="I14" s="86"/>
      <c r="J14" s="83">
        <f t="shared" si="3"/>
        <v>91</v>
      </c>
      <c r="K14" s="84">
        <f t="shared" si="4"/>
        <v>91</v>
      </c>
      <c r="R14" s="88" t="s">
        <v>670</v>
      </c>
      <c r="S14" s="55"/>
    </row>
    <row r="15" spans="1:19" s="87" customFormat="1" ht="18">
      <c r="A15" s="83">
        <v>12</v>
      </c>
      <c r="B15" s="110" t="s">
        <v>654</v>
      </c>
      <c r="C15" s="86"/>
      <c r="D15" s="100"/>
      <c r="E15" s="85"/>
      <c r="F15" s="86"/>
      <c r="G15" s="86">
        <v>83</v>
      </c>
      <c r="H15" s="86"/>
      <c r="I15" s="85"/>
      <c r="J15" s="83">
        <f t="shared" si="3"/>
        <v>83</v>
      </c>
      <c r="K15" s="84">
        <f t="shared" si="4"/>
        <v>83</v>
      </c>
      <c r="L15" s="87">
        <f t="shared" si="0"/>
        <v>0</v>
      </c>
      <c r="M15" s="87">
        <f t="shared" si="0"/>
        <v>3</v>
      </c>
      <c r="N15" s="87">
        <f t="shared" si="0"/>
        <v>0</v>
      </c>
      <c r="O15" s="87">
        <f t="shared" si="0"/>
        <v>0</v>
      </c>
      <c r="P15" s="87">
        <f t="shared" si="0"/>
        <v>0</v>
      </c>
      <c r="Q15" s="87">
        <f t="shared" si="0"/>
        <v>3</v>
      </c>
      <c r="R15" s="88" t="s">
        <v>670</v>
      </c>
      <c r="S15" s="55"/>
    </row>
    <row r="16" spans="1:19" s="87" customFormat="1" ht="18">
      <c r="A16" s="83">
        <v>13</v>
      </c>
      <c r="B16" s="110" t="s">
        <v>653</v>
      </c>
      <c r="C16" s="86">
        <v>93</v>
      </c>
      <c r="D16" s="86">
        <v>97</v>
      </c>
      <c r="E16" s="86">
        <v>89</v>
      </c>
      <c r="F16" s="86"/>
      <c r="G16" s="86">
        <v>95</v>
      </c>
      <c r="H16" s="86">
        <v>86</v>
      </c>
      <c r="I16" s="86"/>
      <c r="J16" s="83">
        <f t="shared" si="3"/>
        <v>460</v>
      </c>
      <c r="K16" s="84">
        <f t="shared" si="4"/>
        <v>92</v>
      </c>
      <c r="L16" s="87">
        <f t="shared" si="0"/>
        <v>0</v>
      </c>
      <c r="M16" s="87">
        <f t="shared" si="0"/>
        <v>0</v>
      </c>
      <c r="N16" s="87">
        <f t="shared" si="0"/>
        <v>0</v>
      </c>
      <c r="O16" s="87">
        <f t="shared" si="0"/>
        <v>0</v>
      </c>
      <c r="P16" s="87">
        <f t="shared" si="0"/>
        <v>0</v>
      </c>
      <c r="Q16" s="87">
        <f t="shared" si="0"/>
        <v>0</v>
      </c>
      <c r="R16" s="88" t="s">
        <v>670</v>
      </c>
      <c r="S16" s="55"/>
    </row>
    <row r="17" spans="1:19" s="87" customFormat="1" ht="18">
      <c r="A17" s="83">
        <v>14</v>
      </c>
      <c r="B17" s="110" t="s">
        <v>651</v>
      </c>
      <c r="C17" s="86">
        <v>109</v>
      </c>
      <c r="D17" s="86">
        <v>96</v>
      </c>
      <c r="E17" s="86">
        <v>95</v>
      </c>
      <c r="F17" s="86">
        <v>103</v>
      </c>
      <c r="G17" s="86">
        <v>99</v>
      </c>
      <c r="H17" s="86">
        <v>86</v>
      </c>
      <c r="I17" s="86"/>
      <c r="J17" s="83">
        <f t="shared" si="1"/>
        <v>588</v>
      </c>
      <c r="K17" s="84">
        <f t="shared" si="2"/>
        <v>98</v>
      </c>
      <c r="L17" s="87">
        <f aca="true" t="shared" si="5" ref="L17:Q22">Farbe</f>
        <v>0</v>
      </c>
      <c r="M17" s="87">
        <f t="shared" si="5"/>
        <v>0</v>
      </c>
      <c r="N17" s="87">
        <f t="shared" si="5"/>
        <v>0</v>
      </c>
      <c r="O17" s="87">
        <f t="shared" si="5"/>
        <v>0</v>
      </c>
      <c r="P17" s="87">
        <f t="shared" si="5"/>
        <v>0</v>
      </c>
      <c r="Q17" s="87">
        <f t="shared" si="5"/>
        <v>0</v>
      </c>
      <c r="R17" s="88" t="s">
        <v>670</v>
      </c>
      <c r="S17" s="55"/>
    </row>
    <row r="18" spans="1:19" s="87" customFormat="1" ht="18">
      <c r="A18" s="83">
        <v>15</v>
      </c>
      <c r="B18" s="106" t="s">
        <v>655</v>
      </c>
      <c r="C18" s="85">
        <v>82</v>
      </c>
      <c r="D18" s="85">
        <v>84</v>
      </c>
      <c r="E18" s="85">
        <v>70</v>
      </c>
      <c r="F18" s="85">
        <v>79</v>
      </c>
      <c r="G18" s="85">
        <v>76</v>
      </c>
      <c r="H18" s="86"/>
      <c r="I18" s="86"/>
      <c r="J18" s="83">
        <f t="shared" si="1"/>
        <v>391</v>
      </c>
      <c r="K18" s="84">
        <f t="shared" si="2"/>
        <v>78.2</v>
      </c>
      <c r="L18" s="87">
        <f t="shared" si="5"/>
        <v>3</v>
      </c>
      <c r="M18" s="87">
        <f t="shared" si="5"/>
        <v>3</v>
      </c>
      <c r="N18" s="87">
        <f t="shared" si="5"/>
        <v>3</v>
      </c>
      <c r="O18" s="87">
        <f t="shared" si="5"/>
        <v>3</v>
      </c>
      <c r="P18" s="87">
        <f t="shared" si="5"/>
        <v>0</v>
      </c>
      <c r="Q18" s="87">
        <f t="shared" si="5"/>
        <v>0</v>
      </c>
      <c r="R18" s="88" t="s">
        <v>670</v>
      </c>
      <c r="S18" s="53"/>
    </row>
    <row r="19" spans="1:19" s="87" customFormat="1" ht="18">
      <c r="A19" s="83">
        <v>16</v>
      </c>
      <c r="B19" s="106" t="s">
        <v>646</v>
      </c>
      <c r="C19" s="86">
        <v>83</v>
      </c>
      <c r="D19" s="85"/>
      <c r="E19" s="85"/>
      <c r="F19" s="85"/>
      <c r="G19" s="86">
        <v>81</v>
      </c>
      <c r="H19" s="85"/>
      <c r="I19" s="86"/>
      <c r="J19" s="83">
        <f t="shared" si="1"/>
        <v>164</v>
      </c>
      <c r="K19" s="84">
        <f t="shared" si="2"/>
        <v>82</v>
      </c>
      <c r="L19" s="87">
        <f t="shared" si="5"/>
        <v>3</v>
      </c>
      <c r="M19" s="87">
        <f t="shared" si="5"/>
        <v>3</v>
      </c>
      <c r="N19" s="87">
        <f t="shared" si="5"/>
        <v>3</v>
      </c>
      <c r="O19" s="87">
        <f t="shared" si="5"/>
        <v>0</v>
      </c>
      <c r="P19" s="87">
        <f t="shared" si="5"/>
        <v>3</v>
      </c>
      <c r="Q19" s="87">
        <f t="shared" si="5"/>
        <v>0</v>
      </c>
      <c r="R19" s="88" t="s">
        <v>670</v>
      </c>
      <c r="S19" s="53"/>
    </row>
    <row r="20" spans="1:19" s="87" customFormat="1" ht="18">
      <c r="A20" s="83">
        <v>17</v>
      </c>
      <c r="B20" s="106" t="s">
        <v>656</v>
      </c>
      <c r="C20" s="86"/>
      <c r="D20" s="86"/>
      <c r="E20" s="86"/>
      <c r="F20" s="86"/>
      <c r="G20" s="86">
        <v>97</v>
      </c>
      <c r="H20" s="86"/>
      <c r="I20" s="86"/>
      <c r="J20" s="83">
        <f t="shared" si="1"/>
        <v>97</v>
      </c>
      <c r="K20" s="84">
        <f t="shared" si="2"/>
        <v>97</v>
      </c>
      <c r="L20" s="87">
        <f t="shared" si="5"/>
        <v>0</v>
      </c>
      <c r="M20" s="87">
        <f t="shared" si="5"/>
        <v>0</v>
      </c>
      <c r="N20" s="87">
        <f t="shared" si="5"/>
        <v>0</v>
      </c>
      <c r="O20" s="87">
        <f t="shared" si="5"/>
        <v>0</v>
      </c>
      <c r="P20" s="87">
        <f t="shared" si="5"/>
        <v>0</v>
      </c>
      <c r="Q20" s="87">
        <f t="shared" si="5"/>
        <v>0</v>
      </c>
      <c r="R20" s="88" t="s">
        <v>670</v>
      </c>
      <c r="S20" s="53"/>
    </row>
    <row r="21" spans="1:19" s="87" customFormat="1" ht="18">
      <c r="A21" s="83">
        <v>18</v>
      </c>
      <c r="B21" s="106" t="s">
        <v>726</v>
      </c>
      <c r="C21" s="86">
        <v>95</v>
      </c>
      <c r="D21" s="86"/>
      <c r="E21" s="86"/>
      <c r="F21" s="86"/>
      <c r="G21" s="86">
        <v>88</v>
      </c>
      <c r="H21" s="86">
        <v>85</v>
      </c>
      <c r="I21" s="86"/>
      <c r="J21" s="83">
        <f>IF(COUNT(C21:I21)&gt;0,SUM(C21:I21),"")</f>
        <v>268</v>
      </c>
      <c r="K21" s="84">
        <f>IF(J21="","",J21/COUNT(C21:I21))</f>
        <v>89.33333333333333</v>
      </c>
      <c r="R21" s="88" t="s">
        <v>670</v>
      </c>
      <c r="S21" s="53"/>
    </row>
    <row r="22" spans="1:19" s="87" customFormat="1" ht="18">
      <c r="A22" s="83">
        <v>19</v>
      </c>
      <c r="B22" s="111" t="s">
        <v>661</v>
      </c>
      <c r="C22" s="126">
        <v>78</v>
      </c>
      <c r="D22" s="126">
        <v>88</v>
      </c>
      <c r="E22" s="126">
        <v>73</v>
      </c>
      <c r="F22" s="125">
        <v>82</v>
      </c>
      <c r="G22" s="126">
        <v>77</v>
      </c>
      <c r="H22" s="126">
        <v>81</v>
      </c>
      <c r="I22" s="125"/>
      <c r="J22" s="133">
        <f t="shared" si="1"/>
        <v>479</v>
      </c>
      <c r="K22" s="127">
        <f t="shared" si="2"/>
        <v>79.83333333333333</v>
      </c>
      <c r="L22" s="87">
        <f t="shared" si="5"/>
        <v>3</v>
      </c>
      <c r="M22" s="87">
        <f t="shared" si="5"/>
        <v>3</v>
      </c>
      <c r="N22" s="87">
        <f t="shared" si="5"/>
        <v>0</v>
      </c>
      <c r="O22" s="87">
        <f t="shared" si="5"/>
        <v>3</v>
      </c>
      <c r="P22" s="87">
        <f t="shared" si="5"/>
        <v>3</v>
      </c>
      <c r="Q22" s="87">
        <f t="shared" si="5"/>
        <v>0</v>
      </c>
      <c r="R22" s="88" t="s">
        <v>670</v>
      </c>
      <c r="S22" s="53"/>
    </row>
    <row r="23" spans="1:20" ht="18">
      <c r="A23" s="31"/>
      <c r="B23" s="102" t="s">
        <v>660</v>
      </c>
      <c r="C23" s="57">
        <f aca="true" t="shared" si="6" ref="C23:J23">IF(COUNT(C6:C22)&gt;0,COUNT(C4:C22),"")</f>
        <v>13</v>
      </c>
      <c r="D23" s="57">
        <f t="shared" si="6"/>
        <v>8</v>
      </c>
      <c r="E23" s="57">
        <f t="shared" si="6"/>
        <v>13</v>
      </c>
      <c r="F23" s="57">
        <f t="shared" si="6"/>
        <v>8</v>
      </c>
      <c r="G23" s="57">
        <f t="shared" si="6"/>
        <v>17</v>
      </c>
      <c r="H23" s="57">
        <f t="shared" si="6"/>
        <v>10</v>
      </c>
      <c r="I23" s="57">
        <f t="shared" si="6"/>
      </c>
      <c r="J23" s="70">
        <f t="shared" si="6"/>
        <v>19</v>
      </c>
      <c r="K23" s="65"/>
      <c r="T23" s="53"/>
    </row>
    <row r="24" spans="1:11" ht="18">
      <c r="A24" s="20"/>
      <c r="B24" s="58" t="s">
        <v>1</v>
      </c>
      <c r="C24" s="66">
        <f aca="true" t="shared" si="7" ref="C24:J24">IF(C23="","",SUM(C4:C22))</f>
        <v>1262</v>
      </c>
      <c r="D24" s="66">
        <f t="shared" si="7"/>
        <v>744</v>
      </c>
      <c r="E24" s="66">
        <f t="shared" si="7"/>
        <v>1141</v>
      </c>
      <c r="F24" s="66">
        <f t="shared" si="7"/>
        <v>720</v>
      </c>
      <c r="G24" s="66">
        <f t="shared" si="7"/>
        <v>1471</v>
      </c>
      <c r="H24" s="66">
        <f t="shared" si="7"/>
        <v>866</v>
      </c>
      <c r="I24" s="66">
        <f t="shared" si="7"/>
      </c>
      <c r="J24" s="67">
        <f t="shared" si="7"/>
        <v>6204</v>
      </c>
      <c r="K24" s="35"/>
    </row>
    <row r="25" spans="1:11" ht="18">
      <c r="A25" s="20"/>
      <c r="B25" s="58" t="s">
        <v>2</v>
      </c>
      <c r="C25" s="59">
        <f>IF(C23="","",C24/C23)</f>
        <v>97.07692307692308</v>
      </c>
      <c r="D25" s="59">
        <f aca="true" t="shared" si="8" ref="D25:I25">IF(D23="","",D24/D23)</f>
        <v>93</v>
      </c>
      <c r="E25" s="59">
        <f t="shared" si="8"/>
        <v>87.76923076923077</v>
      </c>
      <c r="F25" s="59">
        <f t="shared" si="8"/>
        <v>90</v>
      </c>
      <c r="G25" s="59">
        <f t="shared" si="8"/>
        <v>86.52941176470588</v>
      </c>
      <c r="H25" s="59">
        <f t="shared" si="8"/>
        <v>86.6</v>
      </c>
      <c r="I25" s="59">
        <f t="shared" si="8"/>
      </c>
      <c r="J25" s="60"/>
      <c r="K25" s="35"/>
    </row>
    <row r="26" spans="1:11" ht="18">
      <c r="A26" s="20"/>
      <c r="B26" s="61" t="s">
        <v>3</v>
      </c>
      <c r="C26" s="62">
        <f aca="true" t="shared" si="9" ref="C26:J26">IF(C23="","",IF(C23=1,SMALL(C4:C22,1)+2*108,IF(C23=2,SMALL(C4:C22,1)+SMALL(CC22,2)+108,IF(C23&gt;=3,SMALL(C4:C22,1)+SMALL(C4:C22,2)+SMALL(C4:C22,3)))))</f>
        <v>242</v>
      </c>
      <c r="D26" s="62">
        <f t="shared" si="9"/>
        <v>259</v>
      </c>
      <c r="E26" s="62">
        <f t="shared" si="9"/>
        <v>220</v>
      </c>
      <c r="F26" s="62">
        <f t="shared" si="9"/>
        <v>237</v>
      </c>
      <c r="G26" s="62">
        <f t="shared" si="9"/>
        <v>231</v>
      </c>
      <c r="H26" s="62">
        <f t="shared" si="9"/>
        <v>233</v>
      </c>
      <c r="I26" s="62">
        <f t="shared" si="9"/>
      </c>
      <c r="J26" s="286">
        <f t="shared" si="9"/>
        <v>271</v>
      </c>
      <c r="K26" s="35"/>
    </row>
    <row r="27" ht="18">
      <c r="F27" s="1" t="s">
        <v>710</v>
      </c>
    </row>
    <row r="28" spans="2:18" ht="18">
      <c r="B28" s="9"/>
      <c r="C28" s="284"/>
      <c r="D28" s="9"/>
      <c r="E28" s="9"/>
      <c r="F28" s="9"/>
      <c r="G28" s="9"/>
      <c r="H28" s="284"/>
      <c r="I28" s="284"/>
      <c r="J28" s="9"/>
      <c r="K28" s="9"/>
      <c r="L28" s="9"/>
      <c r="M28" s="9"/>
      <c r="N28" s="9"/>
      <c r="O28" s="9"/>
      <c r="P28" s="9"/>
      <c r="Q28" s="9"/>
      <c r="R28" s="281"/>
    </row>
    <row r="29" spans="2:18" ht="18">
      <c r="B29" s="77" t="s">
        <v>673</v>
      </c>
      <c r="C29" s="9"/>
      <c r="D29" s="9"/>
      <c r="E29" s="9"/>
      <c r="F29" s="9"/>
      <c r="G29" s="9"/>
      <c r="H29" s="284"/>
      <c r="I29" s="284"/>
      <c r="J29" s="9"/>
      <c r="K29" s="9"/>
      <c r="L29" s="9"/>
      <c r="M29" s="9"/>
      <c r="N29" s="9"/>
      <c r="O29" s="9"/>
      <c r="P29" s="9"/>
      <c r="Q29" s="9"/>
      <c r="R29" s="281"/>
    </row>
    <row r="30" spans="2:18" ht="18">
      <c r="B30" s="9"/>
      <c r="C30" s="9"/>
      <c r="D30" s="9"/>
      <c r="E30" s="9"/>
      <c r="F30" s="9"/>
      <c r="G30" s="9"/>
      <c r="H30" s="284"/>
      <c r="I30" s="284"/>
      <c r="J30" s="9"/>
      <c r="K30" s="9"/>
      <c r="L30" s="9"/>
      <c r="M30" s="9"/>
      <c r="N30" s="9"/>
      <c r="O30" s="9"/>
      <c r="P30" s="9"/>
      <c r="Q30" s="9"/>
      <c r="R30" s="281"/>
    </row>
    <row r="31" spans="2:18" ht="18">
      <c r="B31" s="9"/>
      <c r="C31" s="9"/>
      <c r="D31" s="9"/>
      <c r="E31" s="9"/>
      <c r="F31" s="9"/>
      <c r="G31" s="9"/>
      <c r="H31" s="284"/>
      <c r="I31" s="284"/>
      <c r="J31" s="9"/>
      <c r="K31" s="9"/>
      <c r="L31" s="9"/>
      <c r="M31" s="9"/>
      <c r="N31" s="9"/>
      <c r="O31" s="9"/>
      <c r="P31" s="9"/>
      <c r="Q31" s="9"/>
      <c r="R31" s="281"/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8"/>
  <sheetViews>
    <sheetView zoomScale="75" zoomScaleNormal="75" zoomScalePageLayoutView="0" workbookViewId="0" topLeftCell="A1">
      <selection activeCell="I8" sqref="I8"/>
    </sheetView>
  </sheetViews>
  <sheetFormatPr defaultColWidth="11.57421875" defaultRowHeight="15"/>
  <cols>
    <col min="1" max="1" width="3.8515625" style="1" customWidth="1"/>
    <col min="2" max="2" width="22.28125" style="1" bestFit="1" customWidth="1"/>
    <col min="3" max="3" width="14.28125" style="1" customWidth="1"/>
    <col min="4" max="4" width="16.7109375" style="1" customWidth="1"/>
    <col min="5" max="8" width="14.28125" style="1" customWidth="1"/>
    <col min="9" max="9" width="15.28125" style="2" customWidth="1"/>
    <col min="10" max="11" width="11.57421875" style="1" customWidth="1"/>
    <col min="12" max="12" width="12.28125" style="1" hidden="1" customWidth="1"/>
    <col min="13" max="17" width="11.57421875" style="1" hidden="1" customWidth="1"/>
    <col min="18" max="18" width="11.57421875" style="71" customWidth="1"/>
    <col min="19" max="16384" width="11.57421875" style="1" customWidth="1"/>
  </cols>
  <sheetData>
    <row r="1" spans="1:11" ht="18">
      <c r="A1" s="309" t="s">
        <v>640</v>
      </c>
      <c r="B1" s="309"/>
      <c r="C1" s="309"/>
      <c r="D1" s="309"/>
      <c r="E1" s="309"/>
      <c r="F1" s="309"/>
      <c r="G1" s="309"/>
      <c r="H1" s="309"/>
      <c r="I1" s="309"/>
      <c r="J1" s="20"/>
      <c r="K1" s="20"/>
    </row>
    <row r="2" spans="1:18" ht="18">
      <c r="A2" s="20"/>
      <c r="B2" s="21"/>
      <c r="C2" s="22" t="s">
        <v>551</v>
      </c>
      <c r="D2" s="22" t="s">
        <v>553</v>
      </c>
      <c r="E2" s="22" t="s">
        <v>552</v>
      </c>
      <c r="F2" s="22" t="s">
        <v>554</v>
      </c>
      <c r="G2" s="22" t="s">
        <v>555</v>
      </c>
      <c r="H2" s="22" t="s">
        <v>629</v>
      </c>
      <c r="I2" s="22" t="s">
        <v>630</v>
      </c>
      <c r="J2" s="23"/>
      <c r="K2" s="24"/>
      <c r="R2" s="72" t="s">
        <v>671</v>
      </c>
    </row>
    <row r="3" spans="1:19" ht="18">
      <c r="A3" s="20"/>
      <c r="B3" s="52" t="s">
        <v>0</v>
      </c>
      <c r="C3" s="128" t="s">
        <v>165</v>
      </c>
      <c r="D3" s="128" t="s">
        <v>557</v>
      </c>
      <c r="E3" s="128" t="s">
        <v>136</v>
      </c>
      <c r="F3" s="128" t="s">
        <v>36</v>
      </c>
      <c r="G3" s="128" t="s">
        <v>631</v>
      </c>
      <c r="H3" s="128" t="s">
        <v>103</v>
      </c>
      <c r="I3" s="128" t="s">
        <v>716</v>
      </c>
      <c r="J3" s="26" t="s">
        <v>1</v>
      </c>
      <c r="K3" s="27" t="s">
        <v>2</v>
      </c>
      <c r="R3" s="73"/>
      <c r="S3" s="9"/>
    </row>
    <row r="4" spans="1:19" s="87" customFormat="1" ht="18">
      <c r="A4" s="82">
        <v>1</v>
      </c>
      <c r="B4" s="130" t="s">
        <v>723</v>
      </c>
      <c r="C4" s="123">
        <v>108</v>
      </c>
      <c r="D4" s="123"/>
      <c r="E4" s="123"/>
      <c r="F4" s="123"/>
      <c r="G4" s="123"/>
      <c r="H4" s="123"/>
      <c r="I4" s="123"/>
      <c r="J4" s="83">
        <f aca="true" t="shared" si="0" ref="J4:J14">IF(COUNT(C4:I4)&gt;0,SUM(C4:I4),"")</f>
        <v>108</v>
      </c>
      <c r="K4" s="84">
        <f aca="true" t="shared" si="1" ref="K4:K14">IF(J4="","",J4/COUNT(C4:I4))</f>
        <v>108</v>
      </c>
      <c r="R4" s="88" t="s">
        <v>670</v>
      </c>
      <c r="S4" s="55"/>
    </row>
    <row r="5" spans="1:19" s="87" customFormat="1" ht="18">
      <c r="A5" s="82">
        <v>2</v>
      </c>
      <c r="B5" s="55" t="s">
        <v>699</v>
      </c>
      <c r="C5" s="86">
        <v>104</v>
      </c>
      <c r="D5" s="86"/>
      <c r="E5" s="86"/>
      <c r="F5" s="86"/>
      <c r="G5" s="86"/>
      <c r="H5" s="86"/>
      <c r="I5" s="86"/>
      <c r="J5" s="83">
        <f>IF(COUNT(C5:I5)&gt;0,SUM(C5:I5),"")</f>
        <v>104</v>
      </c>
      <c r="K5" s="283">
        <f>IF(J5="","",J5/COUNT(C5:I5))</f>
        <v>104</v>
      </c>
      <c r="L5" s="87">
        <f aca="true" t="shared" si="2" ref="L5:Q12">Farbe</f>
        <v>0</v>
      </c>
      <c r="M5" s="87">
        <f t="shared" si="2"/>
        <v>0</v>
      </c>
      <c r="N5" s="87">
        <f t="shared" si="2"/>
        <v>0</v>
      </c>
      <c r="O5" s="87">
        <f t="shared" si="2"/>
        <v>0</v>
      </c>
      <c r="P5" s="87">
        <f t="shared" si="2"/>
        <v>0</v>
      </c>
      <c r="Q5" s="87">
        <f t="shared" si="2"/>
        <v>0</v>
      </c>
      <c r="R5" s="88" t="s">
        <v>670</v>
      </c>
      <c r="S5" s="55"/>
    </row>
    <row r="6" spans="1:19" s="87" customFormat="1" ht="18">
      <c r="A6" s="82">
        <v>3</v>
      </c>
      <c r="B6" s="110" t="s">
        <v>639</v>
      </c>
      <c r="C6" s="85">
        <v>81</v>
      </c>
      <c r="D6" s="85"/>
      <c r="E6" s="86">
        <v>85</v>
      </c>
      <c r="F6" s="85"/>
      <c r="G6" s="85">
        <v>88</v>
      </c>
      <c r="H6" s="85">
        <v>77</v>
      </c>
      <c r="I6" s="86"/>
      <c r="J6" s="83">
        <f t="shared" si="0"/>
        <v>331</v>
      </c>
      <c r="K6" s="84">
        <f t="shared" si="1"/>
        <v>82.75</v>
      </c>
      <c r="R6" s="88" t="s">
        <v>670</v>
      </c>
      <c r="S6" s="55"/>
    </row>
    <row r="7" spans="1:19" s="87" customFormat="1" ht="18">
      <c r="A7" s="82">
        <v>4</v>
      </c>
      <c r="B7" s="110" t="s">
        <v>659</v>
      </c>
      <c r="C7" s="85"/>
      <c r="D7" s="86"/>
      <c r="E7" s="85"/>
      <c r="F7" s="86"/>
      <c r="G7" s="85">
        <v>81</v>
      </c>
      <c r="H7" s="85">
        <v>77</v>
      </c>
      <c r="I7" s="85"/>
      <c r="J7" s="83">
        <f t="shared" si="0"/>
        <v>158</v>
      </c>
      <c r="K7" s="84">
        <f t="shared" si="1"/>
        <v>79</v>
      </c>
      <c r="R7" s="88" t="s">
        <v>670</v>
      </c>
      <c r="S7" s="55"/>
    </row>
    <row r="8" spans="1:19" s="87" customFormat="1" ht="18">
      <c r="A8" s="82">
        <v>5</v>
      </c>
      <c r="B8" s="110" t="s">
        <v>641</v>
      </c>
      <c r="C8" s="86">
        <v>86</v>
      </c>
      <c r="D8" s="86"/>
      <c r="E8" s="85">
        <v>75</v>
      </c>
      <c r="F8" s="85"/>
      <c r="G8" s="85">
        <v>88</v>
      </c>
      <c r="H8" s="85">
        <v>77</v>
      </c>
      <c r="I8" s="86"/>
      <c r="J8" s="83">
        <f t="shared" si="0"/>
        <v>326</v>
      </c>
      <c r="K8" s="84">
        <f t="shared" si="1"/>
        <v>81.5</v>
      </c>
      <c r="L8" s="87">
        <f t="shared" si="2"/>
        <v>0</v>
      </c>
      <c r="M8" s="87">
        <f t="shared" si="2"/>
        <v>3</v>
      </c>
      <c r="N8" s="87">
        <f t="shared" si="2"/>
        <v>3</v>
      </c>
      <c r="O8" s="87">
        <f t="shared" si="2"/>
        <v>3</v>
      </c>
      <c r="P8" s="87">
        <f t="shared" si="2"/>
        <v>3</v>
      </c>
      <c r="Q8" s="87">
        <f t="shared" si="2"/>
        <v>0</v>
      </c>
      <c r="R8" s="88" t="s">
        <v>670</v>
      </c>
      <c r="S8" s="55"/>
    </row>
    <row r="9" spans="1:19" s="87" customFormat="1" ht="18">
      <c r="A9" s="82">
        <v>6</v>
      </c>
      <c r="B9" s="110" t="s">
        <v>680</v>
      </c>
      <c r="C9" s="86"/>
      <c r="D9" s="86"/>
      <c r="E9" s="85">
        <v>76</v>
      </c>
      <c r="F9" s="86"/>
      <c r="G9" s="85"/>
      <c r="H9" s="85"/>
      <c r="I9" s="85"/>
      <c r="J9" s="83">
        <f t="shared" si="0"/>
        <v>76</v>
      </c>
      <c r="K9" s="84">
        <f t="shared" si="1"/>
        <v>76</v>
      </c>
      <c r="R9" s="88" t="s">
        <v>670</v>
      </c>
      <c r="S9" s="55"/>
    </row>
    <row r="10" spans="1:19" s="87" customFormat="1" ht="18">
      <c r="A10" s="82">
        <v>7</v>
      </c>
      <c r="B10" s="110" t="s">
        <v>642</v>
      </c>
      <c r="C10" s="86">
        <v>85</v>
      </c>
      <c r="D10" s="85">
        <v>81</v>
      </c>
      <c r="E10" s="100">
        <v>82</v>
      </c>
      <c r="F10" s="85">
        <v>83</v>
      </c>
      <c r="G10" s="100"/>
      <c r="H10" s="86">
        <v>86</v>
      </c>
      <c r="I10" s="86"/>
      <c r="J10" s="83">
        <f t="shared" si="0"/>
        <v>417</v>
      </c>
      <c r="K10" s="84">
        <f t="shared" si="1"/>
        <v>83.4</v>
      </c>
      <c r="L10" s="87">
        <f t="shared" si="2"/>
        <v>3</v>
      </c>
      <c r="M10" s="87">
        <f t="shared" si="2"/>
        <v>0</v>
      </c>
      <c r="N10" s="87">
        <f t="shared" si="2"/>
        <v>3</v>
      </c>
      <c r="O10" s="87">
        <f t="shared" si="2"/>
        <v>0</v>
      </c>
      <c r="P10" s="87">
        <f t="shared" si="2"/>
        <v>0</v>
      </c>
      <c r="Q10" s="87">
        <f t="shared" si="2"/>
        <v>0</v>
      </c>
      <c r="R10" s="88" t="s">
        <v>670</v>
      </c>
      <c r="S10" s="55"/>
    </row>
    <row r="11" spans="1:19" s="87" customFormat="1" ht="18">
      <c r="A11" s="82">
        <v>8</v>
      </c>
      <c r="B11" s="110" t="s">
        <v>643</v>
      </c>
      <c r="C11" s="85">
        <v>79</v>
      </c>
      <c r="D11" s="85"/>
      <c r="E11" s="85">
        <v>73</v>
      </c>
      <c r="F11" s="86"/>
      <c r="G11" s="86">
        <v>89</v>
      </c>
      <c r="H11" s="85">
        <v>66</v>
      </c>
      <c r="I11" s="85"/>
      <c r="J11" s="83">
        <f t="shared" si="0"/>
        <v>307</v>
      </c>
      <c r="K11" s="84">
        <f t="shared" si="1"/>
        <v>76.75</v>
      </c>
      <c r="L11" s="87">
        <f t="shared" si="2"/>
        <v>3</v>
      </c>
      <c r="M11" s="87">
        <f t="shared" si="2"/>
        <v>3</v>
      </c>
      <c r="N11" s="87">
        <f t="shared" si="2"/>
        <v>0</v>
      </c>
      <c r="O11" s="87">
        <f t="shared" si="2"/>
        <v>0</v>
      </c>
      <c r="P11" s="87">
        <f t="shared" si="2"/>
        <v>3</v>
      </c>
      <c r="Q11" s="87">
        <f t="shared" si="2"/>
        <v>3</v>
      </c>
      <c r="R11" s="88" t="s">
        <v>670</v>
      </c>
      <c r="S11" s="55"/>
    </row>
    <row r="12" spans="1:19" s="87" customFormat="1" ht="18">
      <c r="A12" s="82">
        <v>9</v>
      </c>
      <c r="B12" s="110" t="s">
        <v>644</v>
      </c>
      <c r="C12" s="86"/>
      <c r="D12" s="100"/>
      <c r="E12" s="86">
        <v>84</v>
      </c>
      <c r="F12" s="85"/>
      <c r="G12" s="86">
        <v>90</v>
      </c>
      <c r="H12" s="86">
        <v>79</v>
      </c>
      <c r="I12" s="86"/>
      <c r="J12" s="83">
        <f t="shared" si="0"/>
        <v>253</v>
      </c>
      <c r="K12" s="84">
        <f t="shared" si="1"/>
        <v>84.33333333333333</v>
      </c>
      <c r="L12" s="87">
        <f t="shared" si="2"/>
        <v>0</v>
      </c>
      <c r="M12" s="87">
        <f t="shared" si="2"/>
        <v>0</v>
      </c>
      <c r="N12" s="87">
        <f t="shared" si="2"/>
        <v>3</v>
      </c>
      <c r="O12" s="87">
        <f t="shared" si="2"/>
        <v>0</v>
      </c>
      <c r="P12" s="87">
        <f t="shared" si="2"/>
        <v>0</v>
      </c>
      <c r="Q12" s="87">
        <f t="shared" si="2"/>
        <v>0</v>
      </c>
      <c r="R12" s="88" t="s">
        <v>670</v>
      </c>
      <c r="S12" s="55"/>
    </row>
    <row r="13" spans="1:19" s="87" customFormat="1" ht="18">
      <c r="A13" s="82">
        <v>10</v>
      </c>
      <c r="B13" s="110" t="s">
        <v>652</v>
      </c>
      <c r="C13" s="85">
        <v>81</v>
      </c>
      <c r="D13" s="85">
        <v>83</v>
      </c>
      <c r="E13" s="86">
        <v>81</v>
      </c>
      <c r="F13" s="85">
        <v>75</v>
      </c>
      <c r="G13" s="85">
        <v>72</v>
      </c>
      <c r="H13" s="85">
        <v>75</v>
      </c>
      <c r="I13" s="86"/>
      <c r="J13" s="83">
        <f t="shared" si="0"/>
        <v>467</v>
      </c>
      <c r="K13" s="84">
        <f t="shared" si="1"/>
        <v>77.83333333333333</v>
      </c>
      <c r="R13" s="88" t="s">
        <v>670</v>
      </c>
      <c r="S13" s="55"/>
    </row>
    <row r="14" spans="1:19" s="87" customFormat="1" ht="18">
      <c r="A14" s="82">
        <v>11</v>
      </c>
      <c r="B14" s="143" t="s">
        <v>645</v>
      </c>
      <c r="C14" s="125">
        <v>95</v>
      </c>
      <c r="D14" s="126">
        <v>91</v>
      </c>
      <c r="E14" s="125"/>
      <c r="F14" s="125"/>
      <c r="G14" s="125"/>
      <c r="H14" s="126"/>
      <c r="I14" s="125"/>
      <c r="J14" s="133">
        <f t="shared" si="0"/>
        <v>186</v>
      </c>
      <c r="K14" s="127">
        <f t="shared" si="1"/>
        <v>93</v>
      </c>
      <c r="L14" s="87">
        <f aca="true" t="shared" si="3" ref="L14:Q14">Farbe</f>
        <v>3</v>
      </c>
      <c r="M14" s="87">
        <f t="shared" si="3"/>
        <v>0</v>
      </c>
      <c r="N14" s="87">
        <f t="shared" si="3"/>
        <v>0</v>
      </c>
      <c r="O14" s="87">
        <f t="shared" si="3"/>
        <v>0</v>
      </c>
      <c r="P14" s="87">
        <f t="shared" si="3"/>
        <v>3</v>
      </c>
      <c r="Q14" s="87">
        <f t="shared" si="3"/>
        <v>0</v>
      </c>
      <c r="R14" s="88" t="s">
        <v>670</v>
      </c>
      <c r="S14" s="55"/>
    </row>
    <row r="15" spans="1:20" ht="18">
      <c r="A15" s="31"/>
      <c r="B15" s="102" t="s">
        <v>660</v>
      </c>
      <c r="C15" s="57">
        <f aca="true" t="shared" si="4" ref="C15:J15">IF(COUNT(C4:C14)&gt;0,COUNT(C4:C14),"")</f>
        <v>8</v>
      </c>
      <c r="D15" s="57">
        <f t="shared" si="4"/>
        <v>3</v>
      </c>
      <c r="E15" s="57">
        <f t="shared" si="4"/>
        <v>7</v>
      </c>
      <c r="F15" s="57">
        <f t="shared" si="4"/>
        <v>2</v>
      </c>
      <c r="G15" s="57">
        <f t="shared" si="4"/>
        <v>6</v>
      </c>
      <c r="H15" s="57">
        <f t="shared" si="4"/>
        <v>7</v>
      </c>
      <c r="I15" s="57">
        <f t="shared" si="4"/>
      </c>
      <c r="J15" s="70">
        <f t="shared" si="4"/>
        <v>11</v>
      </c>
      <c r="K15" s="65"/>
      <c r="T15" s="53"/>
    </row>
    <row r="16" spans="1:11" ht="18">
      <c r="A16" s="20"/>
      <c r="B16" s="58" t="s">
        <v>1</v>
      </c>
      <c r="C16" s="66">
        <f aca="true" t="shared" si="5" ref="C16:J16">IF(C15="","",SUM(C4:C14))</f>
        <v>719</v>
      </c>
      <c r="D16" s="66">
        <f t="shared" si="5"/>
        <v>255</v>
      </c>
      <c r="E16" s="66">
        <f t="shared" si="5"/>
        <v>556</v>
      </c>
      <c r="F16" s="66">
        <f t="shared" si="5"/>
        <v>158</v>
      </c>
      <c r="G16" s="66">
        <f t="shared" si="5"/>
        <v>508</v>
      </c>
      <c r="H16" s="66">
        <f t="shared" si="5"/>
        <v>537</v>
      </c>
      <c r="I16" s="66">
        <f t="shared" si="5"/>
      </c>
      <c r="J16" s="67">
        <f t="shared" si="5"/>
        <v>2733</v>
      </c>
      <c r="K16" s="35"/>
    </row>
    <row r="17" spans="1:11" ht="18">
      <c r="A17" s="20"/>
      <c r="B17" s="58" t="s">
        <v>2</v>
      </c>
      <c r="C17" s="59">
        <f>IF(C15="","",C16/C15)</f>
        <v>89.875</v>
      </c>
      <c r="D17" s="59">
        <f aca="true" t="shared" si="6" ref="D17:I17">IF(D15="","",D16/D15)</f>
        <v>85</v>
      </c>
      <c r="E17" s="59">
        <f t="shared" si="6"/>
        <v>79.42857142857143</v>
      </c>
      <c r="F17" s="59">
        <f t="shared" si="6"/>
        <v>79</v>
      </c>
      <c r="G17" s="59">
        <f t="shared" si="6"/>
        <v>84.66666666666667</v>
      </c>
      <c r="H17" s="59">
        <f t="shared" si="6"/>
        <v>76.71428571428571</v>
      </c>
      <c r="I17" s="59">
        <f t="shared" si="6"/>
      </c>
      <c r="J17" s="60"/>
      <c r="K17" s="35"/>
    </row>
    <row r="18" spans="1:11" ht="18">
      <c r="A18" s="20"/>
      <c r="B18" s="61" t="s">
        <v>3</v>
      </c>
      <c r="C18" s="62">
        <f aca="true" t="shared" si="7" ref="C18:J18">IF(C15="","",IF(C15=1,SMALL(C4:C14,1)+2*108,IF(C15=2,SMALL(C4:C14,1)+SMALL(C4:C14,2)+108,IF(C15&gt;=3,SMALL(C4:C14,1)+SMALL(C4:C14,2)+SMALL(C4:C14,3)))))</f>
        <v>241</v>
      </c>
      <c r="D18" s="62">
        <f t="shared" si="7"/>
        <v>255</v>
      </c>
      <c r="E18" s="62">
        <f t="shared" si="7"/>
        <v>224</v>
      </c>
      <c r="F18" s="62">
        <f t="shared" si="7"/>
        <v>266</v>
      </c>
      <c r="G18" s="62">
        <f t="shared" si="7"/>
        <v>241</v>
      </c>
      <c r="H18" s="62">
        <f t="shared" si="7"/>
        <v>218</v>
      </c>
      <c r="I18" s="62">
        <f t="shared" si="7"/>
      </c>
      <c r="J18" s="286">
        <f t="shared" si="7"/>
        <v>288</v>
      </c>
      <c r="K18" s="35"/>
    </row>
  </sheetData>
  <sheetProtection/>
  <mergeCells count="1">
    <mergeCell ref="A1:I1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N137"/>
  <sheetViews>
    <sheetView tabSelected="1" zoomScalePageLayoutView="0" workbookViewId="0" topLeftCell="A116">
      <selection activeCell="L137" sqref="L137"/>
    </sheetView>
  </sheetViews>
  <sheetFormatPr defaultColWidth="11.421875" defaultRowHeight="15"/>
  <cols>
    <col min="1" max="1" width="18.28125" style="0" customWidth="1"/>
    <col min="2" max="2" width="17.7109375" style="0" customWidth="1"/>
    <col min="9" max="9" width="7.8515625" style="0" customWidth="1"/>
    <col min="10" max="10" width="13.57421875" style="0" customWidth="1"/>
    <col min="11" max="11" width="13.57421875" style="228" customWidth="1"/>
    <col min="12" max="12" width="14.421875" style="0" bestFit="1" customWidth="1"/>
    <col min="13" max="13" width="11.421875" style="14" customWidth="1"/>
  </cols>
  <sheetData>
    <row r="1" spans="1:11" ht="15">
      <c r="A1" s="12" t="s">
        <v>615</v>
      </c>
      <c r="C1" s="11"/>
      <c r="D1" s="11" t="s">
        <v>705</v>
      </c>
      <c r="K1"/>
    </row>
    <row r="2" ht="15">
      <c r="A2" s="63" t="s">
        <v>702</v>
      </c>
    </row>
    <row r="3" spans="1:15" ht="30">
      <c r="A3" s="15" t="s">
        <v>0</v>
      </c>
      <c r="B3" s="15" t="s">
        <v>614</v>
      </c>
      <c r="C3" s="15" t="s">
        <v>551</v>
      </c>
      <c r="D3" s="15" t="s">
        <v>553</v>
      </c>
      <c r="E3" s="15" t="s">
        <v>552</v>
      </c>
      <c r="F3" s="15" t="s">
        <v>554</v>
      </c>
      <c r="G3" s="15" t="s">
        <v>555</v>
      </c>
      <c r="H3" s="15" t="s">
        <v>629</v>
      </c>
      <c r="I3" s="15" t="s">
        <v>616</v>
      </c>
      <c r="J3" s="229" t="s">
        <v>618</v>
      </c>
      <c r="K3" s="229" t="s">
        <v>618</v>
      </c>
      <c r="L3" s="15" t="s">
        <v>617</v>
      </c>
      <c r="M3" s="16" t="s">
        <v>623</v>
      </c>
      <c r="N3" s="277" t="s">
        <v>717</v>
      </c>
      <c r="O3" s="63"/>
    </row>
    <row r="4" spans="1:14" s="89" customFormat="1" ht="15">
      <c r="A4" s="112" t="s">
        <v>575</v>
      </c>
      <c r="B4" s="112" t="s">
        <v>564</v>
      </c>
      <c r="C4" s="112">
        <v>76</v>
      </c>
      <c r="D4" s="112">
        <v>71</v>
      </c>
      <c r="E4" s="112">
        <v>72</v>
      </c>
      <c r="F4" s="112">
        <v>70</v>
      </c>
      <c r="G4" s="112">
        <v>78</v>
      </c>
      <c r="H4" s="113">
        <v>63</v>
      </c>
      <c r="I4" s="113">
        <f aca="true" t="shared" si="0" ref="I4:I35">SUM($C4:$H4)</f>
        <v>430</v>
      </c>
      <c r="J4" s="230">
        <v>78</v>
      </c>
      <c r="K4" s="230">
        <v>76</v>
      </c>
      <c r="L4" s="113">
        <f>SUM(I4-J4-K4)</f>
        <v>276</v>
      </c>
      <c r="M4" s="209"/>
      <c r="N4" s="209">
        <v>1</v>
      </c>
    </row>
    <row r="5" spans="1:14" s="89" customFormat="1" ht="15">
      <c r="A5" s="136" t="s">
        <v>583</v>
      </c>
      <c r="B5" s="136" t="s">
        <v>565</v>
      </c>
      <c r="C5" s="240">
        <v>108</v>
      </c>
      <c r="D5" s="136">
        <v>76</v>
      </c>
      <c r="E5" s="136">
        <v>67</v>
      </c>
      <c r="F5" s="136">
        <v>72</v>
      </c>
      <c r="G5" s="136">
        <v>77</v>
      </c>
      <c r="H5" s="137">
        <v>69</v>
      </c>
      <c r="I5" s="137">
        <f t="shared" si="0"/>
        <v>469</v>
      </c>
      <c r="J5" s="230">
        <v>108</v>
      </c>
      <c r="K5" s="230">
        <v>77</v>
      </c>
      <c r="L5" s="137">
        <f>SUM(I5-J5-K5)</f>
        <v>284</v>
      </c>
      <c r="M5" s="217"/>
      <c r="N5" s="209">
        <v>2</v>
      </c>
    </row>
    <row r="6" spans="1:14" s="89" customFormat="1" ht="15">
      <c r="A6" s="136" t="s">
        <v>637</v>
      </c>
      <c r="B6" s="136" t="s">
        <v>565</v>
      </c>
      <c r="C6" s="136">
        <v>77</v>
      </c>
      <c r="D6" s="136">
        <v>74</v>
      </c>
      <c r="E6" s="136">
        <v>73</v>
      </c>
      <c r="F6" s="136">
        <v>75</v>
      </c>
      <c r="G6" s="136">
        <v>73</v>
      </c>
      <c r="H6" s="137">
        <v>65</v>
      </c>
      <c r="I6" s="137">
        <f t="shared" si="0"/>
        <v>437</v>
      </c>
      <c r="J6" s="230">
        <v>77</v>
      </c>
      <c r="K6" s="230">
        <v>75</v>
      </c>
      <c r="L6" s="137">
        <f>SUM(I6-J6-K6)</f>
        <v>285</v>
      </c>
      <c r="M6" s="217"/>
      <c r="N6" s="209">
        <v>3</v>
      </c>
    </row>
    <row r="7" spans="1:14" s="89" customFormat="1" ht="15">
      <c r="A7" s="136" t="s">
        <v>608</v>
      </c>
      <c r="B7" s="136" t="s">
        <v>565</v>
      </c>
      <c r="C7" s="136">
        <v>74</v>
      </c>
      <c r="D7" s="136">
        <v>74</v>
      </c>
      <c r="E7" s="136">
        <v>70</v>
      </c>
      <c r="F7" s="240">
        <v>108</v>
      </c>
      <c r="G7" s="240">
        <v>108</v>
      </c>
      <c r="H7" s="136">
        <v>69</v>
      </c>
      <c r="I7" s="137">
        <f t="shared" si="0"/>
        <v>503</v>
      </c>
      <c r="J7" s="230">
        <v>108</v>
      </c>
      <c r="K7" s="230">
        <v>108</v>
      </c>
      <c r="L7" s="137">
        <f aca="true" t="shared" si="1" ref="L7:L91">SUM(I7-J7-K7)</f>
        <v>287</v>
      </c>
      <c r="M7" s="217"/>
      <c r="N7" s="209">
        <v>4</v>
      </c>
    </row>
    <row r="8" spans="1:14" s="89" customFormat="1" ht="15">
      <c r="A8" s="136" t="s">
        <v>588</v>
      </c>
      <c r="B8" s="136" t="s">
        <v>565</v>
      </c>
      <c r="C8" s="136">
        <v>74</v>
      </c>
      <c r="D8" s="136">
        <v>80</v>
      </c>
      <c r="E8" s="289">
        <v>108</v>
      </c>
      <c r="F8" s="240">
        <v>108</v>
      </c>
      <c r="G8" s="136">
        <v>75</v>
      </c>
      <c r="H8" s="136">
        <v>68</v>
      </c>
      <c r="I8" s="137">
        <f t="shared" si="0"/>
        <v>513</v>
      </c>
      <c r="J8" s="230">
        <v>108</v>
      </c>
      <c r="K8" s="230">
        <v>108</v>
      </c>
      <c r="L8" s="137">
        <f t="shared" si="1"/>
        <v>297</v>
      </c>
      <c r="M8" s="209"/>
      <c r="N8" s="209">
        <v>5</v>
      </c>
    </row>
    <row r="9" spans="1:14" s="89" customFormat="1" ht="15">
      <c r="A9" s="112" t="s">
        <v>590</v>
      </c>
      <c r="B9" s="112" t="s">
        <v>564</v>
      </c>
      <c r="C9" s="112">
        <v>81</v>
      </c>
      <c r="D9" s="112">
        <v>75</v>
      </c>
      <c r="E9" s="235">
        <v>108</v>
      </c>
      <c r="F9" s="112">
        <v>69</v>
      </c>
      <c r="G9" s="112">
        <v>73</v>
      </c>
      <c r="H9" s="235">
        <v>108</v>
      </c>
      <c r="I9" s="113">
        <f t="shared" si="0"/>
        <v>514</v>
      </c>
      <c r="J9" s="230">
        <v>108</v>
      </c>
      <c r="K9" s="230">
        <v>108</v>
      </c>
      <c r="L9" s="113">
        <f>SUM(I9-J9-K9)</f>
        <v>298</v>
      </c>
      <c r="M9" s="209"/>
      <c r="N9" s="209">
        <v>6</v>
      </c>
    </row>
    <row r="10" spans="1:14" s="89" customFormat="1" ht="15">
      <c r="A10" s="116" t="s">
        <v>563</v>
      </c>
      <c r="B10" s="116" t="s">
        <v>556</v>
      </c>
      <c r="C10" s="116">
        <v>88</v>
      </c>
      <c r="D10" s="116">
        <v>77</v>
      </c>
      <c r="E10" s="116">
        <v>69</v>
      </c>
      <c r="F10" s="116">
        <v>82</v>
      </c>
      <c r="G10" s="116">
        <v>78</v>
      </c>
      <c r="H10" s="115">
        <v>74</v>
      </c>
      <c r="I10" s="115">
        <f t="shared" si="0"/>
        <v>468</v>
      </c>
      <c r="J10" s="230">
        <v>88</v>
      </c>
      <c r="K10" s="230">
        <v>82</v>
      </c>
      <c r="L10" s="115">
        <f>SUM(I10-J10-K10)</f>
        <v>298</v>
      </c>
      <c r="M10" s="209"/>
      <c r="N10" s="209">
        <v>7</v>
      </c>
    </row>
    <row r="11" spans="1:16" s="95" customFormat="1" ht="15">
      <c r="A11" s="113" t="s">
        <v>591</v>
      </c>
      <c r="B11" s="113" t="s">
        <v>564</v>
      </c>
      <c r="C11" s="114">
        <v>78</v>
      </c>
      <c r="D11" s="236">
        <v>108</v>
      </c>
      <c r="E11" s="114">
        <v>80</v>
      </c>
      <c r="F11" s="112">
        <v>74</v>
      </c>
      <c r="G11" s="112">
        <v>79</v>
      </c>
      <c r="H11" s="113">
        <v>71</v>
      </c>
      <c r="I11" s="113">
        <f t="shared" si="0"/>
        <v>490</v>
      </c>
      <c r="J11" s="230">
        <v>108</v>
      </c>
      <c r="K11" s="230">
        <v>80</v>
      </c>
      <c r="L11" s="113">
        <f t="shared" si="1"/>
        <v>302</v>
      </c>
      <c r="M11" s="218"/>
      <c r="N11" s="209">
        <v>8</v>
      </c>
      <c r="O11" s="89"/>
      <c r="P11" s="89"/>
    </row>
    <row r="12" spans="1:16" s="95" customFormat="1" ht="15">
      <c r="A12" s="140" t="s">
        <v>724</v>
      </c>
      <c r="B12" s="140" t="s">
        <v>635</v>
      </c>
      <c r="C12" s="140">
        <v>89</v>
      </c>
      <c r="D12" s="239">
        <v>108</v>
      </c>
      <c r="E12" s="140">
        <v>77</v>
      </c>
      <c r="F12" s="140">
        <v>78</v>
      </c>
      <c r="G12" s="140">
        <v>78</v>
      </c>
      <c r="H12" s="140">
        <v>69</v>
      </c>
      <c r="I12" s="140">
        <f t="shared" si="0"/>
        <v>499</v>
      </c>
      <c r="J12" s="230">
        <v>108</v>
      </c>
      <c r="K12" s="230">
        <v>89</v>
      </c>
      <c r="L12" s="140">
        <f>SUM(I12-J12-K12)</f>
        <v>302</v>
      </c>
      <c r="M12" s="209"/>
      <c r="N12" s="209">
        <v>9</v>
      </c>
      <c r="O12" s="89"/>
      <c r="P12" s="89"/>
    </row>
    <row r="13" spans="1:15" s="95" customFormat="1" ht="15">
      <c r="A13" s="119" t="s">
        <v>576</v>
      </c>
      <c r="B13" s="119" t="s">
        <v>566</v>
      </c>
      <c r="C13" s="121">
        <v>83</v>
      </c>
      <c r="D13" s="119">
        <v>72</v>
      </c>
      <c r="E13" s="119">
        <v>72</v>
      </c>
      <c r="F13" s="238">
        <v>108</v>
      </c>
      <c r="G13" s="238">
        <v>108</v>
      </c>
      <c r="H13" s="119">
        <v>77</v>
      </c>
      <c r="I13" s="119">
        <f t="shared" si="0"/>
        <v>520</v>
      </c>
      <c r="J13" s="230">
        <v>108</v>
      </c>
      <c r="K13" s="230">
        <v>108</v>
      </c>
      <c r="L13" s="119">
        <f>SUM(I13-J13-K13)</f>
        <v>304</v>
      </c>
      <c r="M13" s="209"/>
      <c r="N13" s="209">
        <v>10</v>
      </c>
      <c r="O13" s="89"/>
    </row>
    <row r="14" spans="1:15" s="95" customFormat="1" ht="15">
      <c r="A14" s="119" t="s">
        <v>580</v>
      </c>
      <c r="B14" s="119" t="s">
        <v>566</v>
      </c>
      <c r="C14" s="120">
        <v>84</v>
      </c>
      <c r="D14" s="119">
        <v>73</v>
      </c>
      <c r="E14" s="238">
        <v>108</v>
      </c>
      <c r="F14" s="120">
        <v>77</v>
      </c>
      <c r="G14" s="119">
        <v>71</v>
      </c>
      <c r="H14" s="238">
        <v>108</v>
      </c>
      <c r="I14" s="119">
        <f t="shared" si="0"/>
        <v>521</v>
      </c>
      <c r="J14" s="230">
        <v>108</v>
      </c>
      <c r="K14" s="230">
        <v>108</v>
      </c>
      <c r="L14" s="119">
        <f>SUM(I14-J14-K14)</f>
        <v>305</v>
      </c>
      <c r="M14" s="217"/>
      <c r="N14" s="209">
        <v>11</v>
      </c>
      <c r="O14" s="89"/>
    </row>
    <row r="15" spans="1:16" s="95" customFormat="1" ht="15">
      <c r="A15" s="119" t="s">
        <v>582</v>
      </c>
      <c r="B15" s="119" t="s">
        <v>566</v>
      </c>
      <c r="C15" s="119">
        <v>79</v>
      </c>
      <c r="D15" s="119">
        <v>73</v>
      </c>
      <c r="E15" s="238">
        <v>108</v>
      </c>
      <c r="F15" s="120">
        <v>82</v>
      </c>
      <c r="G15" s="119">
        <v>72</v>
      </c>
      <c r="H15" s="238">
        <v>108</v>
      </c>
      <c r="I15" s="119">
        <f t="shared" si="0"/>
        <v>522</v>
      </c>
      <c r="J15" s="230">
        <v>108</v>
      </c>
      <c r="K15" s="230">
        <v>108</v>
      </c>
      <c r="L15" s="119">
        <f>SUM(I15-J15-K15)</f>
        <v>306</v>
      </c>
      <c r="M15" s="209"/>
      <c r="N15" s="209">
        <v>12</v>
      </c>
      <c r="O15" s="89"/>
      <c r="P15" s="89"/>
    </row>
    <row r="16" spans="1:16" s="95" customFormat="1" ht="15">
      <c r="A16" s="140" t="s">
        <v>655</v>
      </c>
      <c r="B16" s="140" t="s">
        <v>635</v>
      </c>
      <c r="C16" s="140">
        <v>82</v>
      </c>
      <c r="D16" s="140">
        <v>84</v>
      </c>
      <c r="E16" s="140">
        <v>70</v>
      </c>
      <c r="F16" s="140">
        <v>79</v>
      </c>
      <c r="G16" s="140">
        <v>76</v>
      </c>
      <c r="H16" s="239">
        <v>108</v>
      </c>
      <c r="I16" s="140">
        <f t="shared" si="0"/>
        <v>499</v>
      </c>
      <c r="J16" s="231">
        <v>84</v>
      </c>
      <c r="K16" s="231">
        <v>108</v>
      </c>
      <c r="L16" s="140">
        <f t="shared" si="1"/>
        <v>307</v>
      </c>
      <c r="M16" s="209"/>
      <c r="N16" s="209">
        <v>13</v>
      </c>
      <c r="O16" s="89"/>
      <c r="P16" s="89"/>
    </row>
    <row r="17" spans="1:14" s="89" customFormat="1" ht="15">
      <c r="A17" s="136" t="s">
        <v>585</v>
      </c>
      <c r="B17" s="136" t="s">
        <v>565</v>
      </c>
      <c r="C17" s="136">
        <v>80</v>
      </c>
      <c r="D17" s="136">
        <v>82</v>
      </c>
      <c r="E17" s="136">
        <v>73</v>
      </c>
      <c r="F17" s="240">
        <v>108</v>
      </c>
      <c r="G17" s="240">
        <v>108</v>
      </c>
      <c r="H17" s="136">
        <v>72</v>
      </c>
      <c r="I17" s="137">
        <f t="shared" si="0"/>
        <v>523</v>
      </c>
      <c r="J17" s="230">
        <v>108</v>
      </c>
      <c r="K17" s="230">
        <v>108</v>
      </c>
      <c r="L17" s="137">
        <f t="shared" si="1"/>
        <v>307</v>
      </c>
      <c r="M17" s="218"/>
      <c r="N17" s="209">
        <v>14</v>
      </c>
    </row>
    <row r="18" spans="1:14" s="89" customFormat="1" ht="15">
      <c r="A18" s="113" t="s">
        <v>665</v>
      </c>
      <c r="B18" s="113" t="s">
        <v>564</v>
      </c>
      <c r="C18" s="113">
        <v>66</v>
      </c>
      <c r="D18" s="235">
        <v>108</v>
      </c>
      <c r="E18" s="235">
        <v>108</v>
      </c>
      <c r="F18" s="290">
        <v>68</v>
      </c>
      <c r="G18" s="235">
        <v>108</v>
      </c>
      <c r="H18" s="290">
        <v>65</v>
      </c>
      <c r="I18" s="114">
        <f t="shared" si="0"/>
        <v>523</v>
      </c>
      <c r="J18" s="230">
        <v>108</v>
      </c>
      <c r="K18" s="230">
        <v>108</v>
      </c>
      <c r="L18" s="113">
        <f t="shared" si="1"/>
        <v>307</v>
      </c>
      <c r="M18" s="218"/>
      <c r="N18" s="209">
        <v>15</v>
      </c>
    </row>
    <row r="19" spans="1:14" s="89" customFormat="1" ht="15">
      <c r="A19" s="140" t="s">
        <v>661</v>
      </c>
      <c r="B19" s="140" t="s">
        <v>635</v>
      </c>
      <c r="C19" s="140">
        <v>78</v>
      </c>
      <c r="D19" s="140">
        <v>88</v>
      </c>
      <c r="E19" s="140">
        <v>73</v>
      </c>
      <c r="F19" s="140">
        <v>82</v>
      </c>
      <c r="G19" s="227">
        <v>77</v>
      </c>
      <c r="H19" s="141">
        <v>81</v>
      </c>
      <c r="I19" s="141">
        <f t="shared" si="0"/>
        <v>479</v>
      </c>
      <c r="J19" s="231">
        <v>88</v>
      </c>
      <c r="K19" s="231">
        <v>82</v>
      </c>
      <c r="L19" s="141">
        <f>SUM(I19-J19-K19)</f>
        <v>309</v>
      </c>
      <c r="M19" s="218"/>
      <c r="N19" s="209">
        <v>16</v>
      </c>
    </row>
    <row r="20" spans="1:14" s="89" customFormat="1" ht="15">
      <c r="A20" s="112" t="s">
        <v>570</v>
      </c>
      <c r="B20" s="112" t="s">
        <v>564</v>
      </c>
      <c r="C20" s="112">
        <v>80</v>
      </c>
      <c r="D20" s="112">
        <v>87</v>
      </c>
      <c r="E20" s="112">
        <v>73</v>
      </c>
      <c r="F20" s="112">
        <v>78</v>
      </c>
      <c r="G20" s="112">
        <v>79</v>
      </c>
      <c r="H20" s="235">
        <v>108</v>
      </c>
      <c r="I20" s="113">
        <f t="shared" si="0"/>
        <v>505</v>
      </c>
      <c r="J20" s="230">
        <v>87</v>
      </c>
      <c r="K20" s="230">
        <v>108</v>
      </c>
      <c r="L20" s="113">
        <f>SUM(I20-J20-K20)</f>
        <v>310</v>
      </c>
      <c r="M20" s="209"/>
      <c r="N20" s="209">
        <v>17</v>
      </c>
    </row>
    <row r="21" spans="1:14" s="89" customFormat="1" ht="15">
      <c r="A21" s="113" t="s">
        <v>676</v>
      </c>
      <c r="B21" s="113" t="s">
        <v>564</v>
      </c>
      <c r="C21" s="113">
        <v>81</v>
      </c>
      <c r="D21" s="112">
        <v>79</v>
      </c>
      <c r="E21" s="235">
        <v>108</v>
      </c>
      <c r="F21" s="114">
        <v>72</v>
      </c>
      <c r="G21" s="114">
        <v>78</v>
      </c>
      <c r="H21" s="235">
        <v>108</v>
      </c>
      <c r="I21" s="113">
        <f t="shared" si="0"/>
        <v>526</v>
      </c>
      <c r="J21" s="230">
        <v>108</v>
      </c>
      <c r="K21" s="230">
        <v>108</v>
      </c>
      <c r="L21" s="113">
        <f t="shared" si="1"/>
        <v>310</v>
      </c>
      <c r="M21" s="209"/>
      <c r="N21" s="209">
        <v>18</v>
      </c>
    </row>
    <row r="22" spans="1:14" s="89" customFormat="1" ht="15">
      <c r="A22" s="113" t="s">
        <v>611</v>
      </c>
      <c r="B22" s="113" t="s">
        <v>564</v>
      </c>
      <c r="C22" s="113">
        <v>77</v>
      </c>
      <c r="D22" s="113">
        <v>79</v>
      </c>
      <c r="E22" s="235">
        <v>108</v>
      </c>
      <c r="F22" s="113">
        <v>74</v>
      </c>
      <c r="G22" s="114">
        <v>83</v>
      </c>
      <c r="H22" s="114">
        <v>80</v>
      </c>
      <c r="I22" s="114">
        <f t="shared" si="0"/>
        <v>501</v>
      </c>
      <c r="J22" s="230">
        <v>108</v>
      </c>
      <c r="K22" s="230">
        <v>83</v>
      </c>
      <c r="L22" s="114">
        <f t="shared" si="1"/>
        <v>310</v>
      </c>
      <c r="M22" s="209"/>
      <c r="N22" s="209">
        <v>19</v>
      </c>
    </row>
    <row r="23" spans="1:14" s="89" customFormat="1" ht="15">
      <c r="A23" s="121" t="s">
        <v>596</v>
      </c>
      <c r="B23" s="121" t="s">
        <v>566</v>
      </c>
      <c r="C23" s="121">
        <v>78</v>
      </c>
      <c r="D23" s="121">
        <v>86</v>
      </c>
      <c r="E23" s="121">
        <v>73</v>
      </c>
      <c r="F23" s="242">
        <v>108</v>
      </c>
      <c r="G23" s="242">
        <v>108</v>
      </c>
      <c r="H23" s="121">
        <v>77</v>
      </c>
      <c r="I23" s="121">
        <f t="shared" si="0"/>
        <v>530</v>
      </c>
      <c r="J23" s="230">
        <v>108</v>
      </c>
      <c r="K23" s="230">
        <v>108</v>
      </c>
      <c r="L23" s="121">
        <f t="shared" si="1"/>
        <v>314</v>
      </c>
      <c r="M23" s="217"/>
      <c r="N23" s="209">
        <v>20</v>
      </c>
    </row>
    <row r="24" spans="1:15" s="78" customFormat="1" ht="15">
      <c r="A24" s="119" t="s">
        <v>603</v>
      </c>
      <c r="B24" s="119" t="s">
        <v>566</v>
      </c>
      <c r="C24" s="119">
        <v>74</v>
      </c>
      <c r="D24" s="238">
        <v>108</v>
      </c>
      <c r="E24" s="119">
        <v>69</v>
      </c>
      <c r="F24" s="238">
        <v>108</v>
      </c>
      <c r="G24" s="238">
        <v>108</v>
      </c>
      <c r="H24" s="119">
        <v>69</v>
      </c>
      <c r="I24" s="119">
        <f t="shared" si="0"/>
        <v>536</v>
      </c>
      <c r="J24" s="230">
        <v>108</v>
      </c>
      <c r="K24" s="230">
        <v>108</v>
      </c>
      <c r="L24" s="119">
        <f t="shared" si="1"/>
        <v>320</v>
      </c>
      <c r="M24" s="209"/>
      <c r="N24" s="209">
        <v>21</v>
      </c>
      <c r="O24" s="89"/>
    </row>
    <row r="25" spans="1:14" s="89" customFormat="1" ht="15">
      <c r="A25" s="119" t="s">
        <v>669</v>
      </c>
      <c r="B25" s="119" t="s">
        <v>566</v>
      </c>
      <c r="C25" s="238">
        <v>108</v>
      </c>
      <c r="D25" s="120">
        <v>67</v>
      </c>
      <c r="E25" s="121">
        <v>70</v>
      </c>
      <c r="F25" s="238">
        <v>108</v>
      </c>
      <c r="G25" s="238">
        <v>108</v>
      </c>
      <c r="H25" s="121">
        <v>76</v>
      </c>
      <c r="I25" s="119">
        <f t="shared" si="0"/>
        <v>537</v>
      </c>
      <c r="J25" s="230">
        <v>108</v>
      </c>
      <c r="K25" s="230">
        <v>108</v>
      </c>
      <c r="L25" s="119">
        <f t="shared" si="1"/>
        <v>321</v>
      </c>
      <c r="M25" s="217"/>
      <c r="N25" s="209">
        <v>22</v>
      </c>
    </row>
    <row r="26" spans="1:14" s="89" customFormat="1" ht="15">
      <c r="A26" s="140" t="s">
        <v>648</v>
      </c>
      <c r="B26" s="140" t="s">
        <v>635</v>
      </c>
      <c r="C26" s="140">
        <v>82</v>
      </c>
      <c r="D26" s="140">
        <v>87</v>
      </c>
      <c r="E26" s="140">
        <v>83</v>
      </c>
      <c r="F26" s="140">
        <v>80</v>
      </c>
      <c r="G26" s="227">
        <v>78</v>
      </c>
      <c r="H26" s="227">
        <v>83</v>
      </c>
      <c r="I26" s="140">
        <f t="shared" si="0"/>
        <v>493</v>
      </c>
      <c r="J26" s="231">
        <v>87</v>
      </c>
      <c r="K26" s="231">
        <v>83</v>
      </c>
      <c r="L26" s="140">
        <f t="shared" si="1"/>
        <v>323</v>
      </c>
      <c r="M26" s="209"/>
      <c r="N26" s="209">
        <v>23</v>
      </c>
    </row>
    <row r="27" spans="1:14" s="89" customFormat="1" ht="15">
      <c r="A27" s="136" t="s">
        <v>587</v>
      </c>
      <c r="B27" s="136" t="s">
        <v>701</v>
      </c>
      <c r="C27" s="136">
        <v>79</v>
      </c>
      <c r="D27" s="136">
        <v>81</v>
      </c>
      <c r="E27" s="136">
        <v>82</v>
      </c>
      <c r="F27" s="240">
        <v>108</v>
      </c>
      <c r="G27" s="136">
        <v>82</v>
      </c>
      <c r="H27" s="136">
        <v>81</v>
      </c>
      <c r="I27" s="137">
        <f t="shared" si="0"/>
        <v>513</v>
      </c>
      <c r="J27" s="230">
        <v>108</v>
      </c>
      <c r="K27" s="230">
        <v>82</v>
      </c>
      <c r="L27" s="137">
        <f t="shared" si="1"/>
        <v>323</v>
      </c>
      <c r="M27" s="217"/>
      <c r="N27" s="209">
        <v>24</v>
      </c>
    </row>
    <row r="28" spans="1:14" s="89" customFormat="1" ht="15">
      <c r="A28" s="80" t="s">
        <v>641</v>
      </c>
      <c r="B28" s="80" t="s">
        <v>640</v>
      </c>
      <c r="C28" s="80">
        <v>86</v>
      </c>
      <c r="D28" s="244">
        <v>108</v>
      </c>
      <c r="E28" s="80">
        <v>75</v>
      </c>
      <c r="F28" s="241">
        <v>108</v>
      </c>
      <c r="G28" s="80">
        <v>88</v>
      </c>
      <c r="H28" s="80">
        <v>77</v>
      </c>
      <c r="I28" s="80">
        <f t="shared" si="0"/>
        <v>542</v>
      </c>
      <c r="J28" s="231">
        <v>108</v>
      </c>
      <c r="K28" s="231">
        <v>108</v>
      </c>
      <c r="L28" s="80">
        <f t="shared" si="1"/>
        <v>326</v>
      </c>
      <c r="M28" s="217"/>
      <c r="N28" s="209">
        <v>25</v>
      </c>
    </row>
    <row r="29" spans="1:14" s="89" customFormat="1" ht="15">
      <c r="A29" s="119" t="s">
        <v>721</v>
      </c>
      <c r="B29" s="119" t="s">
        <v>566</v>
      </c>
      <c r="C29" s="120">
        <v>80</v>
      </c>
      <c r="D29" s="121">
        <v>67</v>
      </c>
      <c r="E29" s="238">
        <v>108</v>
      </c>
      <c r="F29" s="120">
        <v>75</v>
      </c>
      <c r="G29" s="238">
        <v>108</v>
      </c>
      <c r="H29" s="238">
        <v>108</v>
      </c>
      <c r="I29" s="119">
        <f t="shared" si="0"/>
        <v>546</v>
      </c>
      <c r="J29" s="230">
        <v>108</v>
      </c>
      <c r="K29" s="230">
        <v>108</v>
      </c>
      <c r="L29" s="119">
        <f>SUM(I29-J29-K29)</f>
        <v>330</v>
      </c>
      <c r="M29" s="217"/>
      <c r="N29" s="209">
        <v>26</v>
      </c>
    </row>
    <row r="30" spans="1:14" s="89" customFormat="1" ht="15">
      <c r="A30" s="119" t="s">
        <v>597</v>
      </c>
      <c r="B30" s="119" t="s">
        <v>566</v>
      </c>
      <c r="C30" s="238">
        <v>108</v>
      </c>
      <c r="D30" s="120">
        <v>84</v>
      </c>
      <c r="E30" s="119">
        <v>83</v>
      </c>
      <c r="F30" s="238">
        <v>108</v>
      </c>
      <c r="G30" s="223">
        <v>78</v>
      </c>
      <c r="H30" s="121">
        <v>85</v>
      </c>
      <c r="I30" s="119">
        <f t="shared" si="0"/>
        <v>546</v>
      </c>
      <c r="J30" s="230">
        <v>108</v>
      </c>
      <c r="K30" s="230">
        <v>108</v>
      </c>
      <c r="L30" s="119">
        <f t="shared" si="1"/>
        <v>330</v>
      </c>
      <c r="M30" s="209"/>
      <c r="N30" s="209">
        <v>27</v>
      </c>
    </row>
    <row r="31" spans="1:14" s="89" customFormat="1" ht="15">
      <c r="A31" s="80" t="s">
        <v>642</v>
      </c>
      <c r="B31" s="80" t="s">
        <v>640</v>
      </c>
      <c r="C31" s="80">
        <v>85</v>
      </c>
      <c r="D31" s="80">
        <v>81</v>
      </c>
      <c r="E31" s="80">
        <v>82</v>
      </c>
      <c r="F31" s="80">
        <v>83</v>
      </c>
      <c r="G31" s="241">
        <v>108</v>
      </c>
      <c r="H31" s="80">
        <v>86</v>
      </c>
      <c r="I31" s="80">
        <f t="shared" si="0"/>
        <v>525</v>
      </c>
      <c r="J31" s="231">
        <v>108</v>
      </c>
      <c r="K31" s="231">
        <v>86</v>
      </c>
      <c r="L31" s="80">
        <f t="shared" si="1"/>
        <v>331</v>
      </c>
      <c r="M31" s="217"/>
      <c r="N31" s="209">
        <v>28</v>
      </c>
    </row>
    <row r="32" spans="1:15" s="78" customFormat="1" ht="15">
      <c r="A32" s="80" t="s">
        <v>639</v>
      </c>
      <c r="B32" s="80" t="s">
        <v>640</v>
      </c>
      <c r="C32" s="80">
        <v>81</v>
      </c>
      <c r="D32" s="241">
        <v>108</v>
      </c>
      <c r="E32" s="80">
        <v>85</v>
      </c>
      <c r="F32" s="241">
        <v>108</v>
      </c>
      <c r="G32" s="80">
        <v>88</v>
      </c>
      <c r="H32" s="80">
        <v>77</v>
      </c>
      <c r="I32" s="80">
        <f t="shared" si="0"/>
        <v>547</v>
      </c>
      <c r="J32" s="231">
        <v>108</v>
      </c>
      <c r="K32" s="231">
        <v>108</v>
      </c>
      <c r="L32" s="80">
        <f t="shared" si="1"/>
        <v>331</v>
      </c>
      <c r="M32" s="209"/>
      <c r="N32" s="209">
        <v>29</v>
      </c>
      <c r="O32" s="89"/>
    </row>
    <row r="33" spans="1:15" s="78" customFormat="1" ht="15">
      <c r="A33" s="113" t="s">
        <v>612</v>
      </c>
      <c r="B33" s="112" t="s">
        <v>564</v>
      </c>
      <c r="C33" s="114">
        <v>90</v>
      </c>
      <c r="D33" s="221">
        <v>81</v>
      </c>
      <c r="E33" s="235">
        <v>108</v>
      </c>
      <c r="F33" s="114">
        <v>79</v>
      </c>
      <c r="G33" s="221">
        <v>83</v>
      </c>
      <c r="H33" s="235">
        <v>108</v>
      </c>
      <c r="I33" s="113">
        <f t="shared" si="0"/>
        <v>549</v>
      </c>
      <c r="J33" s="230">
        <v>108</v>
      </c>
      <c r="K33" s="230">
        <v>108</v>
      </c>
      <c r="L33" s="113">
        <f t="shared" si="1"/>
        <v>333</v>
      </c>
      <c r="M33" s="217"/>
      <c r="N33" s="209">
        <v>30</v>
      </c>
      <c r="O33" s="89"/>
    </row>
    <row r="34" spans="1:15" s="78" customFormat="1" ht="15">
      <c r="A34" s="119" t="s">
        <v>704</v>
      </c>
      <c r="B34" s="119" t="s">
        <v>566</v>
      </c>
      <c r="C34" s="120">
        <v>82</v>
      </c>
      <c r="D34" s="119">
        <v>72</v>
      </c>
      <c r="E34" s="238">
        <v>108</v>
      </c>
      <c r="F34" s="119">
        <v>73</v>
      </c>
      <c r="G34" s="238">
        <v>108</v>
      </c>
      <c r="H34" s="238">
        <v>108</v>
      </c>
      <c r="I34" s="119">
        <f t="shared" si="0"/>
        <v>551</v>
      </c>
      <c r="J34" s="230">
        <v>108</v>
      </c>
      <c r="K34" s="230">
        <v>108</v>
      </c>
      <c r="L34" s="119">
        <f t="shared" si="1"/>
        <v>335</v>
      </c>
      <c r="M34" s="209"/>
      <c r="N34" s="209">
        <v>31</v>
      </c>
      <c r="O34" s="89"/>
    </row>
    <row r="35" spans="1:15" s="78" customFormat="1" ht="15">
      <c r="A35" s="116" t="s">
        <v>561</v>
      </c>
      <c r="B35" s="116" t="s">
        <v>556</v>
      </c>
      <c r="C35" s="116">
        <v>80</v>
      </c>
      <c r="D35" s="116">
        <v>83</v>
      </c>
      <c r="E35" s="116">
        <v>82</v>
      </c>
      <c r="F35" s="243">
        <v>108</v>
      </c>
      <c r="G35" s="116">
        <v>90</v>
      </c>
      <c r="H35" s="243">
        <v>108</v>
      </c>
      <c r="I35" s="115">
        <f t="shared" si="0"/>
        <v>551</v>
      </c>
      <c r="J35" s="230">
        <v>108</v>
      </c>
      <c r="K35" s="230">
        <v>108</v>
      </c>
      <c r="L35" s="115">
        <f t="shared" si="1"/>
        <v>335</v>
      </c>
      <c r="M35" s="209"/>
      <c r="N35" s="209">
        <v>32</v>
      </c>
      <c r="O35" s="89"/>
    </row>
    <row r="36" spans="1:15" s="78" customFormat="1" ht="15">
      <c r="A36" s="119" t="s">
        <v>599</v>
      </c>
      <c r="B36" s="119" t="s">
        <v>566</v>
      </c>
      <c r="C36" s="119">
        <v>76</v>
      </c>
      <c r="D36" s="121">
        <v>72</v>
      </c>
      <c r="E36" s="238">
        <v>108</v>
      </c>
      <c r="F36" s="238">
        <v>108</v>
      </c>
      <c r="G36" s="120">
        <v>79</v>
      </c>
      <c r="H36" s="238">
        <v>108</v>
      </c>
      <c r="I36" s="119">
        <f aca="true" t="shared" si="2" ref="I36:I67">SUM($C36:$H36)</f>
        <v>551</v>
      </c>
      <c r="J36" s="230">
        <v>108</v>
      </c>
      <c r="K36" s="230">
        <v>108</v>
      </c>
      <c r="L36" s="119">
        <f t="shared" si="1"/>
        <v>335</v>
      </c>
      <c r="M36" s="217"/>
      <c r="N36" s="209">
        <v>33</v>
      </c>
      <c r="O36" s="89"/>
    </row>
    <row r="37" spans="1:15" s="78" customFormat="1" ht="15">
      <c r="A37" s="113" t="s">
        <v>662</v>
      </c>
      <c r="B37" s="113" t="s">
        <v>564</v>
      </c>
      <c r="C37" s="113">
        <v>74</v>
      </c>
      <c r="D37" s="114">
        <v>77</v>
      </c>
      <c r="E37" s="235">
        <v>108</v>
      </c>
      <c r="F37" s="114">
        <v>79</v>
      </c>
      <c r="G37" s="235">
        <v>108</v>
      </c>
      <c r="H37" s="235">
        <v>108</v>
      </c>
      <c r="I37" s="114">
        <f t="shared" si="2"/>
        <v>554</v>
      </c>
      <c r="J37" s="230">
        <v>108</v>
      </c>
      <c r="K37" s="230">
        <v>108</v>
      </c>
      <c r="L37" s="114">
        <f t="shared" si="1"/>
        <v>338</v>
      </c>
      <c r="M37" s="218"/>
      <c r="N37" s="209">
        <v>34</v>
      </c>
      <c r="O37" s="89"/>
    </row>
    <row r="38" spans="1:15" s="78" customFormat="1" ht="15">
      <c r="A38" s="112" t="s">
        <v>613</v>
      </c>
      <c r="B38" s="112" t="s">
        <v>564</v>
      </c>
      <c r="C38" s="112">
        <v>91</v>
      </c>
      <c r="D38" s="236">
        <v>108</v>
      </c>
      <c r="E38" s="235">
        <v>108</v>
      </c>
      <c r="F38" s="112">
        <v>90</v>
      </c>
      <c r="G38" s="112">
        <v>85</v>
      </c>
      <c r="H38" s="112">
        <v>72</v>
      </c>
      <c r="I38" s="112">
        <f t="shared" si="2"/>
        <v>554</v>
      </c>
      <c r="J38" s="230">
        <v>108</v>
      </c>
      <c r="K38" s="230">
        <v>108</v>
      </c>
      <c r="L38" s="112">
        <f>SUM(I38-J38-K38)</f>
        <v>338</v>
      </c>
      <c r="M38" s="217"/>
      <c r="N38" s="209">
        <v>35</v>
      </c>
      <c r="O38" s="89"/>
    </row>
    <row r="39" spans="1:15" s="78" customFormat="1" ht="15">
      <c r="A39" s="113" t="s">
        <v>675</v>
      </c>
      <c r="B39" s="113" t="s">
        <v>564</v>
      </c>
      <c r="C39" s="236">
        <v>108</v>
      </c>
      <c r="D39" s="236">
        <v>108</v>
      </c>
      <c r="E39" s="236">
        <v>108</v>
      </c>
      <c r="F39" s="114">
        <v>80</v>
      </c>
      <c r="G39" s="114">
        <v>81</v>
      </c>
      <c r="H39" s="114">
        <v>70</v>
      </c>
      <c r="I39" s="114">
        <f t="shared" si="2"/>
        <v>555</v>
      </c>
      <c r="J39" s="230">
        <v>108</v>
      </c>
      <c r="K39" s="230">
        <v>108</v>
      </c>
      <c r="L39" s="113">
        <f>SUM(I39-J39-K39)</f>
        <v>339</v>
      </c>
      <c r="M39" s="209"/>
      <c r="N39" s="209">
        <v>36</v>
      </c>
      <c r="O39" s="89"/>
    </row>
    <row r="40" spans="1:15" s="78" customFormat="1" ht="15">
      <c r="A40" s="112" t="s">
        <v>573</v>
      </c>
      <c r="B40" s="113" t="s">
        <v>564</v>
      </c>
      <c r="C40" s="112">
        <v>78</v>
      </c>
      <c r="D40" s="112">
        <v>75</v>
      </c>
      <c r="E40" s="236">
        <v>79</v>
      </c>
      <c r="F40" s="236">
        <v>108</v>
      </c>
      <c r="G40" s="236">
        <v>108</v>
      </c>
      <c r="H40" s="235">
        <v>108</v>
      </c>
      <c r="I40" s="113">
        <f t="shared" si="2"/>
        <v>556</v>
      </c>
      <c r="J40" s="230">
        <v>108</v>
      </c>
      <c r="K40" s="230">
        <v>108</v>
      </c>
      <c r="L40" s="113">
        <f t="shared" si="1"/>
        <v>340</v>
      </c>
      <c r="M40" s="209"/>
      <c r="N40" s="209">
        <v>37</v>
      </c>
      <c r="O40" s="89"/>
    </row>
    <row r="41" spans="1:15" s="78" customFormat="1" ht="15">
      <c r="A41" s="116" t="s">
        <v>569</v>
      </c>
      <c r="B41" s="116" t="s">
        <v>556</v>
      </c>
      <c r="C41" s="243">
        <v>108</v>
      </c>
      <c r="D41" s="116">
        <v>80</v>
      </c>
      <c r="E41" s="116">
        <v>75</v>
      </c>
      <c r="F41" s="116">
        <v>79</v>
      </c>
      <c r="G41" s="243">
        <v>108</v>
      </c>
      <c r="H41" s="243">
        <v>108</v>
      </c>
      <c r="I41" s="115">
        <f t="shared" si="2"/>
        <v>558</v>
      </c>
      <c r="J41" s="230">
        <v>108</v>
      </c>
      <c r="K41" s="230">
        <v>108</v>
      </c>
      <c r="L41" s="115">
        <f t="shared" si="1"/>
        <v>342</v>
      </c>
      <c r="M41" s="209"/>
      <c r="N41" s="209">
        <v>38</v>
      </c>
      <c r="O41" s="89"/>
    </row>
    <row r="42" spans="1:15" s="78" customFormat="1" ht="15">
      <c r="A42" s="112" t="s">
        <v>592</v>
      </c>
      <c r="B42" s="112" t="s">
        <v>564</v>
      </c>
      <c r="C42" s="112">
        <v>87</v>
      </c>
      <c r="D42" s="112">
        <v>83</v>
      </c>
      <c r="E42" s="235">
        <v>108</v>
      </c>
      <c r="F42" s="112">
        <v>84</v>
      </c>
      <c r="G42" s="112">
        <v>90</v>
      </c>
      <c r="H42" s="236">
        <v>108</v>
      </c>
      <c r="I42" s="112">
        <f t="shared" si="2"/>
        <v>560</v>
      </c>
      <c r="J42" s="230">
        <v>108</v>
      </c>
      <c r="K42" s="230">
        <v>108</v>
      </c>
      <c r="L42" s="112">
        <f t="shared" si="1"/>
        <v>344</v>
      </c>
      <c r="M42" s="209"/>
      <c r="N42" s="209">
        <v>39</v>
      </c>
      <c r="O42" s="89"/>
    </row>
    <row r="43" spans="1:15" s="78" customFormat="1" ht="15">
      <c r="A43" s="116" t="s">
        <v>719</v>
      </c>
      <c r="B43" s="116" t="s">
        <v>556</v>
      </c>
      <c r="C43" s="116">
        <v>97</v>
      </c>
      <c r="D43" s="116">
        <v>84</v>
      </c>
      <c r="E43" s="116">
        <v>79</v>
      </c>
      <c r="F43" s="243">
        <v>108</v>
      </c>
      <c r="G43" s="116">
        <v>87</v>
      </c>
      <c r="H43" s="243">
        <v>108</v>
      </c>
      <c r="I43" s="116">
        <f t="shared" si="2"/>
        <v>563</v>
      </c>
      <c r="J43" s="230">
        <v>108</v>
      </c>
      <c r="K43" s="230">
        <v>108</v>
      </c>
      <c r="L43" s="116">
        <f>SUM(I43-J43-K43)</f>
        <v>347</v>
      </c>
      <c r="M43" s="217"/>
      <c r="N43" s="209">
        <v>40</v>
      </c>
      <c r="O43" s="89"/>
    </row>
    <row r="44" spans="1:15" s="78" customFormat="1" ht="15">
      <c r="A44" s="136" t="s">
        <v>589</v>
      </c>
      <c r="B44" s="136" t="s">
        <v>565</v>
      </c>
      <c r="C44" s="136">
        <v>94</v>
      </c>
      <c r="D44" s="136">
        <v>81</v>
      </c>
      <c r="E44" s="136">
        <v>86</v>
      </c>
      <c r="F44" s="240">
        <v>108</v>
      </c>
      <c r="G44" s="240">
        <v>108</v>
      </c>
      <c r="H44" s="137">
        <v>86</v>
      </c>
      <c r="I44" s="137">
        <f t="shared" si="2"/>
        <v>563</v>
      </c>
      <c r="J44" s="231">
        <v>108</v>
      </c>
      <c r="K44" s="231">
        <v>108</v>
      </c>
      <c r="L44" s="137">
        <f t="shared" si="1"/>
        <v>347</v>
      </c>
      <c r="M44" s="209"/>
      <c r="N44" s="209">
        <v>41</v>
      </c>
      <c r="O44" s="89"/>
    </row>
    <row r="45" spans="1:15" s="78" customFormat="1" ht="15">
      <c r="A45" s="112" t="s">
        <v>574</v>
      </c>
      <c r="B45" s="112" t="s">
        <v>564</v>
      </c>
      <c r="C45" s="112">
        <v>79</v>
      </c>
      <c r="D45" s="112">
        <v>79</v>
      </c>
      <c r="E45" s="235">
        <v>108</v>
      </c>
      <c r="F45" s="236">
        <v>108</v>
      </c>
      <c r="G45" s="236">
        <v>108</v>
      </c>
      <c r="H45" s="114">
        <v>83</v>
      </c>
      <c r="I45" s="112">
        <f t="shared" si="2"/>
        <v>565</v>
      </c>
      <c r="J45" s="230">
        <v>108</v>
      </c>
      <c r="K45" s="230">
        <v>108</v>
      </c>
      <c r="L45" s="112">
        <f t="shared" si="1"/>
        <v>349</v>
      </c>
      <c r="M45" s="209"/>
      <c r="N45" s="209">
        <v>42</v>
      </c>
      <c r="O45" s="89"/>
    </row>
    <row r="46" spans="1:15" s="78" customFormat="1" ht="15">
      <c r="A46" s="116" t="s">
        <v>694</v>
      </c>
      <c r="B46" s="116" t="s">
        <v>556</v>
      </c>
      <c r="C46" s="116">
        <v>84</v>
      </c>
      <c r="D46" s="116">
        <v>86</v>
      </c>
      <c r="E46" s="243">
        <v>108</v>
      </c>
      <c r="F46" s="116">
        <v>91</v>
      </c>
      <c r="G46" s="243">
        <v>108</v>
      </c>
      <c r="H46" s="116">
        <v>89</v>
      </c>
      <c r="I46" s="116">
        <f t="shared" si="2"/>
        <v>566</v>
      </c>
      <c r="J46" s="230">
        <v>108</v>
      </c>
      <c r="K46" s="230">
        <v>108</v>
      </c>
      <c r="L46" s="116">
        <f t="shared" si="1"/>
        <v>350</v>
      </c>
      <c r="M46" s="209"/>
      <c r="N46" s="209">
        <v>43</v>
      </c>
      <c r="O46" s="89"/>
    </row>
    <row r="47" spans="1:15" s="78" customFormat="1" ht="15">
      <c r="A47" s="116" t="s">
        <v>693</v>
      </c>
      <c r="B47" s="116" t="s">
        <v>556</v>
      </c>
      <c r="C47" s="116">
        <v>81</v>
      </c>
      <c r="D47" s="243">
        <v>108</v>
      </c>
      <c r="E47" s="243">
        <v>108</v>
      </c>
      <c r="F47" s="116">
        <v>82</v>
      </c>
      <c r="G47" s="243">
        <v>108</v>
      </c>
      <c r="H47" s="116">
        <v>79</v>
      </c>
      <c r="I47" s="116">
        <f t="shared" si="2"/>
        <v>566</v>
      </c>
      <c r="J47" s="230">
        <v>108</v>
      </c>
      <c r="K47" s="230">
        <v>108</v>
      </c>
      <c r="L47" s="116">
        <f t="shared" si="1"/>
        <v>350</v>
      </c>
      <c r="M47" s="217"/>
      <c r="N47" s="209">
        <v>44</v>
      </c>
      <c r="O47" s="89"/>
    </row>
    <row r="48" spans="1:15" s="78" customFormat="1" ht="15">
      <c r="A48" s="113" t="s">
        <v>657</v>
      </c>
      <c r="B48" s="113" t="s">
        <v>564</v>
      </c>
      <c r="C48" s="113">
        <v>96</v>
      </c>
      <c r="D48" s="113">
        <v>86</v>
      </c>
      <c r="E48" s="114">
        <v>87</v>
      </c>
      <c r="F48" s="235">
        <v>108</v>
      </c>
      <c r="G48" s="290">
        <v>88</v>
      </c>
      <c r="H48" s="114">
        <v>91</v>
      </c>
      <c r="I48" s="114">
        <f t="shared" si="2"/>
        <v>556</v>
      </c>
      <c r="J48" s="230">
        <v>108</v>
      </c>
      <c r="K48" s="230">
        <v>96</v>
      </c>
      <c r="L48" s="114">
        <f t="shared" si="1"/>
        <v>352</v>
      </c>
      <c r="M48" s="217"/>
      <c r="N48" s="209">
        <v>45</v>
      </c>
      <c r="O48" s="89"/>
    </row>
    <row r="49" spans="1:15" s="78" customFormat="1" ht="15">
      <c r="A49" s="119" t="s">
        <v>703</v>
      </c>
      <c r="B49" s="119" t="s">
        <v>566</v>
      </c>
      <c r="C49" s="120">
        <v>85</v>
      </c>
      <c r="D49" s="119">
        <v>88</v>
      </c>
      <c r="E49" s="223">
        <v>88</v>
      </c>
      <c r="F49" s="120">
        <v>93</v>
      </c>
      <c r="G49" s="238">
        <v>108</v>
      </c>
      <c r="H49" s="238">
        <v>108</v>
      </c>
      <c r="I49" s="119">
        <f t="shared" si="2"/>
        <v>570</v>
      </c>
      <c r="J49" s="230">
        <v>108</v>
      </c>
      <c r="K49" s="230">
        <v>108</v>
      </c>
      <c r="L49" s="119">
        <f>SUM(I49-J49-K49)</f>
        <v>354</v>
      </c>
      <c r="M49" s="209"/>
      <c r="N49" s="209">
        <v>46</v>
      </c>
      <c r="O49" s="89"/>
    </row>
    <row r="50" spans="1:15" s="78" customFormat="1" ht="15">
      <c r="A50" s="136" t="s">
        <v>601</v>
      </c>
      <c r="B50" s="136" t="s">
        <v>565</v>
      </c>
      <c r="C50" s="240">
        <v>108</v>
      </c>
      <c r="D50" s="240">
        <v>108</v>
      </c>
      <c r="E50" s="136">
        <v>74</v>
      </c>
      <c r="F50" s="240">
        <v>108</v>
      </c>
      <c r="G50" s="136">
        <v>87</v>
      </c>
      <c r="H50" s="136">
        <v>85</v>
      </c>
      <c r="I50" s="136">
        <f t="shared" si="2"/>
        <v>570</v>
      </c>
      <c r="J50" s="230">
        <v>108</v>
      </c>
      <c r="K50" s="230">
        <v>108</v>
      </c>
      <c r="L50" s="137">
        <f t="shared" si="1"/>
        <v>354</v>
      </c>
      <c r="M50" s="209"/>
      <c r="N50" s="209">
        <v>47</v>
      </c>
      <c r="O50" s="89"/>
    </row>
    <row r="51" spans="1:15" s="78" customFormat="1" ht="15">
      <c r="A51" s="116" t="s">
        <v>559</v>
      </c>
      <c r="B51" s="116" t="s">
        <v>556</v>
      </c>
      <c r="C51" s="116">
        <v>82</v>
      </c>
      <c r="D51" s="116">
        <v>85</v>
      </c>
      <c r="E51" s="243">
        <v>108</v>
      </c>
      <c r="F51" s="116">
        <v>81</v>
      </c>
      <c r="G51" s="243">
        <v>108</v>
      </c>
      <c r="H51" s="245">
        <v>108</v>
      </c>
      <c r="I51" s="115">
        <f t="shared" si="2"/>
        <v>572</v>
      </c>
      <c r="J51" s="230">
        <v>108</v>
      </c>
      <c r="K51" s="230">
        <v>108</v>
      </c>
      <c r="L51" s="115">
        <f t="shared" si="1"/>
        <v>356</v>
      </c>
      <c r="M51" s="217"/>
      <c r="N51" s="209">
        <v>48</v>
      </c>
      <c r="O51" s="89"/>
    </row>
    <row r="52" spans="1:15" s="78" customFormat="1" ht="15">
      <c r="A52" s="116" t="s">
        <v>567</v>
      </c>
      <c r="B52" s="116" t="s">
        <v>556</v>
      </c>
      <c r="C52" s="116">
        <v>90</v>
      </c>
      <c r="D52" s="116">
        <v>79</v>
      </c>
      <c r="E52" s="243">
        <v>108</v>
      </c>
      <c r="F52" s="116">
        <v>80</v>
      </c>
      <c r="G52" s="243">
        <v>108</v>
      </c>
      <c r="H52" s="245">
        <v>108</v>
      </c>
      <c r="I52" s="115">
        <f t="shared" si="2"/>
        <v>573</v>
      </c>
      <c r="J52" s="230">
        <v>108</v>
      </c>
      <c r="K52" s="230">
        <v>108</v>
      </c>
      <c r="L52" s="115">
        <f t="shared" si="1"/>
        <v>357</v>
      </c>
      <c r="M52" s="217"/>
      <c r="N52" s="209">
        <v>49</v>
      </c>
      <c r="O52" s="89"/>
    </row>
    <row r="53" spans="1:15" s="78" customFormat="1" ht="15">
      <c r="A53" s="116" t="s">
        <v>718</v>
      </c>
      <c r="B53" s="116" t="s">
        <v>556</v>
      </c>
      <c r="C53" s="116">
        <v>89</v>
      </c>
      <c r="D53" s="116">
        <v>87</v>
      </c>
      <c r="E53" s="116">
        <v>90</v>
      </c>
      <c r="F53" s="243">
        <v>108</v>
      </c>
      <c r="G53" s="116">
        <v>94</v>
      </c>
      <c r="H53" s="243">
        <v>108</v>
      </c>
      <c r="I53" s="116">
        <f t="shared" si="2"/>
        <v>576</v>
      </c>
      <c r="J53" s="230">
        <v>108</v>
      </c>
      <c r="K53" s="230">
        <v>108</v>
      </c>
      <c r="L53" s="116">
        <f>SUM(I53-J53-K53)</f>
        <v>360</v>
      </c>
      <c r="M53" s="217"/>
      <c r="N53" s="209">
        <v>50</v>
      </c>
      <c r="O53" s="89"/>
    </row>
    <row r="54" spans="1:15" s="78" customFormat="1" ht="15">
      <c r="A54" s="81" t="s">
        <v>644</v>
      </c>
      <c r="B54" s="81" t="s">
        <v>640</v>
      </c>
      <c r="C54" s="244">
        <v>108</v>
      </c>
      <c r="D54" s="244">
        <v>108</v>
      </c>
      <c r="E54" s="81">
        <v>84</v>
      </c>
      <c r="F54" s="241">
        <v>108</v>
      </c>
      <c r="G54" s="81">
        <v>90</v>
      </c>
      <c r="H54" s="80">
        <v>79</v>
      </c>
      <c r="I54" s="81">
        <f t="shared" si="2"/>
        <v>577</v>
      </c>
      <c r="J54" s="231">
        <v>108</v>
      </c>
      <c r="K54" s="231">
        <v>108</v>
      </c>
      <c r="L54" s="81">
        <f t="shared" si="1"/>
        <v>361</v>
      </c>
      <c r="M54" s="209"/>
      <c r="N54" s="209">
        <v>51</v>
      </c>
      <c r="O54" s="89"/>
    </row>
    <row r="55" spans="1:15" s="78" customFormat="1" ht="15">
      <c r="A55" s="140" t="s">
        <v>653</v>
      </c>
      <c r="B55" s="140" t="s">
        <v>635</v>
      </c>
      <c r="C55" s="140">
        <v>93</v>
      </c>
      <c r="D55" s="140">
        <v>97</v>
      </c>
      <c r="E55" s="140">
        <v>89</v>
      </c>
      <c r="F55" s="239">
        <v>108</v>
      </c>
      <c r="G55" s="140">
        <v>95</v>
      </c>
      <c r="H55" s="140">
        <v>86</v>
      </c>
      <c r="I55" s="140">
        <f t="shared" si="2"/>
        <v>568</v>
      </c>
      <c r="J55" s="231">
        <v>108</v>
      </c>
      <c r="K55" s="231">
        <v>97</v>
      </c>
      <c r="L55" s="140">
        <f t="shared" si="1"/>
        <v>363</v>
      </c>
      <c r="M55" s="218"/>
      <c r="N55" s="209">
        <v>52</v>
      </c>
      <c r="O55" s="89"/>
    </row>
    <row r="56" spans="1:15" s="78" customFormat="1" ht="15">
      <c r="A56" s="140" t="s">
        <v>725</v>
      </c>
      <c r="B56" s="140" t="s">
        <v>635</v>
      </c>
      <c r="C56" s="140">
        <v>104</v>
      </c>
      <c r="D56" s="140">
        <v>93</v>
      </c>
      <c r="E56" s="140">
        <v>98</v>
      </c>
      <c r="F56" s="140">
        <v>100</v>
      </c>
      <c r="G56" s="140">
        <v>85</v>
      </c>
      <c r="H56" s="140">
        <v>88</v>
      </c>
      <c r="I56" s="140">
        <f t="shared" si="2"/>
        <v>568</v>
      </c>
      <c r="J56" s="230">
        <v>104</v>
      </c>
      <c r="K56" s="230">
        <v>100</v>
      </c>
      <c r="L56" s="140">
        <f>SUM(I56-J56-K56)</f>
        <v>364</v>
      </c>
      <c r="M56" s="209"/>
      <c r="N56" s="209">
        <v>53</v>
      </c>
      <c r="O56" s="89"/>
    </row>
    <row r="57" spans="1:15" s="78" customFormat="1" ht="15">
      <c r="A57" s="113" t="s">
        <v>571</v>
      </c>
      <c r="B57" s="113" t="s">
        <v>564</v>
      </c>
      <c r="C57" s="112">
        <v>90</v>
      </c>
      <c r="D57" s="113">
        <v>85</v>
      </c>
      <c r="E57" s="235">
        <v>108</v>
      </c>
      <c r="F57" s="113">
        <v>82</v>
      </c>
      <c r="G57" s="235">
        <v>108</v>
      </c>
      <c r="H57" s="235">
        <v>108</v>
      </c>
      <c r="I57" s="113">
        <f t="shared" si="2"/>
        <v>581</v>
      </c>
      <c r="J57" s="230">
        <v>108</v>
      </c>
      <c r="K57" s="230">
        <v>108</v>
      </c>
      <c r="L57" s="113">
        <f t="shared" si="1"/>
        <v>365</v>
      </c>
      <c r="M57" s="218"/>
      <c r="N57" s="209">
        <v>54</v>
      </c>
      <c r="O57" s="89"/>
    </row>
    <row r="58" spans="1:15" s="78" customFormat="1" ht="15">
      <c r="A58" s="140" t="s">
        <v>649</v>
      </c>
      <c r="B58" s="140" t="s">
        <v>635</v>
      </c>
      <c r="C58" s="140">
        <v>105</v>
      </c>
      <c r="D58" s="140">
        <v>99</v>
      </c>
      <c r="E58" s="140">
        <v>90</v>
      </c>
      <c r="F58" s="140">
        <v>99</v>
      </c>
      <c r="G58" s="140">
        <v>86</v>
      </c>
      <c r="H58" s="140">
        <v>92</v>
      </c>
      <c r="I58" s="141">
        <f t="shared" si="2"/>
        <v>571</v>
      </c>
      <c r="J58" s="231">
        <v>105</v>
      </c>
      <c r="K58" s="231">
        <v>99</v>
      </c>
      <c r="L58" s="141">
        <f t="shared" si="1"/>
        <v>367</v>
      </c>
      <c r="M58" s="218"/>
      <c r="N58" s="209">
        <v>55</v>
      </c>
      <c r="O58" s="89"/>
    </row>
    <row r="59" spans="1:15" s="78" customFormat="1" ht="15">
      <c r="A59" s="136" t="s">
        <v>619</v>
      </c>
      <c r="B59" s="136" t="s">
        <v>565</v>
      </c>
      <c r="C59" s="136">
        <v>88</v>
      </c>
      <c r="D59" s="136">
        <v>83</v>
      </c>
      <c r="E59" s="136">
        <v>91</v>
      </c>
      <c r="F59" s="240">
        <v>108</v>
      </c>
      <c r="G59" s="240">
        <v>108</v>
      </c>
      <c r="H59" s="240">
        <v>108</v>
      </c>
      <c r="I59" s="137">
        <f t="shared" si="2"/>
        <v>586</v>
      </c>
      <c r="J59" s="230">
        <v>108</v>
      </c>
      <c r="K59" s="230">
        <v>108</v>
      </c>
      <c r="L59" s="137">
        <f t="shared" si="1"/>
        <v>370</v>
      </c>
      <c r="M59" s="218"/>
      <c r="N59" s="209">
        <v>56</v>
      </c>
      <c r="O59" s="89"/>
    </row>
    <row r="60" spans="1:15" s="78" customFormat="1" ht="15">
      <c r="A60" s="112" t="s">
        <v>742</v>
      </c>
      <c r="B60" s="112" t="s">
        <v>564</v>
      </c>
      <c r="C60" s="236">
        <v>108</v>
      </c>
      <c r="D60" s="236">
        <v>108</v>
      </c>
      <c r="E60" s="235">
        <v>108</v>
      </c>
      <c r="F60" s="112">
        <v>81</v>
      </c>
      <c r="G60" s="235">
        <v>108</v>
      </c>
      <c r="H60" s="112">
        <v>75</v>
      </c>
      <c r="I60" s="112">
        <f t="shared" si="2"/>
        <v>588</v>
      </c>
      <c r="J60" s="230">
        <v>108</v>
      </c>
      <c r="K60" s="230">
        <v>108</v>
      </c>
      <c r="L60" s="112">
        <f t="shared" si="1"/>
        <v>372</v>
      </c>
      <c r="M60" s="209"/>
      <c r="N60" s="209">
        <v>57</v>
      </c>
      <c r="O60" s="89"/>
    </row>
    <row r="61" spans="1:16" s="78" customFormat="1" ht="15.75">
      <c r="A61" s="136" t="s">
        <v>604</v>
      </c>
      <c r="B61" s="136" t="s">
        <v>565</v>
      </c>
      <c r="C61" s="240">
        <v>108</v>
      </c>
      <c r="D61" s="240">
        <v>108</v>
      </c>
      <c r="E61" s="136">
        <v>88</v>
      </c>
      <c r="F61" s="240">
        <v>108</v>
      </c>
      <c r="G61" s="136">
        <v>95</v>
      </c>
      <c r="H61" s="136">
        <v>82</v>
      </c>
      <c r="I61" s="136">
        <f t="shared" si="2"/>
        <v>589</v>
      </c>
      <c r="J61" s="230">
        <v>108</v>
      </c>
      <c r="K61" s="230">
        <v>108</v>
      </c>
      <c r="L61" s="137">
        <f t="shared" si="1"/>
        <v>373</v>
      </c>
      <c r="M61" s="209"/>
      <c r="N61" s="209">
        <v>58</v>
      </c>
      <c r="O61" s="89"/>
      <c r="P61" s="53"/>
    </row>
    <row r="62" spans="1:15" s="78" customFormat="1" ht="15">
      <c r="A62" s="116" t="s">
        <v>560</v>
      </c>
      <c r="B62" s="116" t="s">
        <v>556</v>
      </c>
      <c r="C62" s="116">
        <v>92</v>
      </c>
      <c r="D62" s="243">
        <v>108</v>
      </c>
      <c r="E62" s="116">
        <v>87</v>
      </c>
      <c r="F62" s="243">
        <v>108</v>
      </c>
      <c r="G62" s="243">
        <v>108</v>
      </c>
      <c r="H62" s="116">
        <v>87</v>
      </c>
      <c r="I62" s="116">
        <f t="shared" si="2"/>
        <v>590</v>
      </c>
      <c r="J62" s="230">
        <v>108</v>
      </c>
      <c r="K62" s="230">
        <v>108</v>
      </c>
      <c r="L62" s="116">
        <f t="shared" si="1"/>
        <v>374</v>
      </c>
      <c r="M62" s="209"/>
      <c r="N62" s="209">
        <v>59</v>
      </c>
      <c r="O62" s="89"/>
    </row>
    <row r="63" spans="1:15" s="78" customFormat="1" ht="15">
      <c r="A63" s="80" t="s">
        <v>659</v>
      </c>
      <c r="B63" s="80" t="s">
        <v>640</v>
      </c>
      <c r="C63" s="244">
        <v>108</v>
      </c>
      <c r="D63" s="241">
        <v>108</v>
      </c>
      <c r="E63" s="241">
        <v>108</v>
      </c>
      <c r="F63" s="241">
        <v>108</v>
      </c>
      <c r="G63" s="80">
        <v>81</v>
      </c>
      <c r="H63" s="80">
        <v>77</v>
      </c>
      <c r="I63" s="80">
        <f t="shared" si="2"/>
        <v>590</v>
      </c>
      <c r="J63" s="231">
        <v>108</v>
      </c>
      <c r="K63" s="231">
        <v>108</v>
      </c>
      <c r="L63" s="80">
        <f t="shared" si="1"/>
        <v>374</v>
      </c>
      <c r="M63" s="209"/>
      <c r="N63" s="209">
        <v>60</v>
      </c>
      <c r="O63" s="89"/>
    </row>
    <row r="64" spans="1:15" s="78" customFormat="1" ht="15">
      <c r="A64" s="112" t="s">
        <v>741</v>
      </c>
      <c r="B64" s="112" t="s">
        <v>564</v>
      </c>
      <c r="C64" s="236">
        <v>108</v>
      </c>
      <c r="D64" s="236">
        <v>108</v>
      </c>
      <c r="E64" s="235">
        <v>108</v>
      </c>
      <c r="F64" s="112">
        <v>82</v>
      </c>
      <c r="G64" s="112">
        <v>78</v>
      </c>
      <c r="H64" s="235">
        <v>108</v>
      </c>
      <c r="I64" s="112">
        <f t="shared" si="2"/>
        <v>592</v>
      </c>
      <c r="J64" s="230">
        <v>108</v>
      </c>
      <c r="K64" s="230">
        <v>108</v>
      </c>
      <c r="L64" s="112">
        <f t="shared" si="1"/>
        <v>376</v>
      </c>
      <c r="M64" s="209"/>
      <c r="N64" s="209">
        <v>61</v>
      </c>
      <c r="O64" s="89"/>
    </row>
    <row r="65" spans="1:15" s="78" customFormat="1" ht="15">
      <c r="A65" s="119" t="s">
        <v>696</v>
      </c>
      <c r="B65" s="119" t="s">
        <v>566</v>
      </c>
      <c r="C65" s="119">
        <v>77</v>
      </c>
      <c r="D65" s="238">
        <v>108</v>
      </c>
      <c r="E65" s="238">
        <v>108</v>
      </c>
      <c r="F65" s="238">
        <v>108</v>
      </c>
      <c r="G65" s="238">
        <v>108</v>
      </c>
      <c r="H65" s="119">
        <v>83</v>
      </c>
      <c r="I65" s="119">
        <f t="shared" si="2"/>
        <v>592</v>
      </c>
      <c r="J65" s="230">
        <v>108</v>
      </c>
      <c r="K65" s="230">
        <v>108</v>
      </c>
      <c r="L65" s="119">
        <f t="shared" si="1"/>
        <v>376</v>
      </c>
      <c r="M65" s="217"/>
      <c r="N65" s="209">
        <v>62</v>
      </c>
      <c r="O65" s="89"/>
    </row>
    <row r="66" spans="1:15" s="78" customFormat="1" ht="15">
      <c r="A66" s="113" t="s">
        <v>709</v>
      </c>
      <c r="B66" s="113" t="s">
        <v>564</v>
      </c>
      <c r="C66" s="236">
        <v>108</v>
      </c>
      <c r="D66" s="114">
        <v>75</v>
      </c>
      <c r="E66" s="235">
        <v>108</v>
      </c>
      <c r="F66" s="114">
        <v>87</v>
      </c>
      <c r="G66" s="235">
        <v>108</v>
      </c>
      <c r="H66" s="235">
        <v>108</v>
      </c>
      <c r="I66" s="114">
        <f t="shared" si="2"/>
        <v>594</v>
      </c>
      <c r="J66" s="230">
        <v>108</v>
      </c>
      <c r="K66" s="230">
        <v>108</v>
      </c>
      <c r="L66" s="114">
        <f t="shared" si="1"/>
        <v>378</v>
      </c>
      <c r="M66" s="217"/>
      <c r="N66" s="209">
        <v>63</v>
      </c>
      <c r="O66" s="89"/>
    </row>
    <row r="67" spans="1:15" s="78" customFormat="1" ht="15">
      <c r="A67" s="140" t="s">
        <v>646</v>
      </c>
      <c r="B67" s="140" t="s">
        <v>635</v>
      </c>
      <c r="C67" s="140">
        <v>83</v>
      </c>
      <c r="D67" s="239">
        <v>108</v>
      </c>
      <c r="E67" s="239">
        <v>108</v>
      </c>
      <c r="F67" s="239">
        <v>108</v>
      </c>
      <c r="G67" s="140">
        <v>81</v>
      </c>
      <c r="H67" s="239">
        <v>108</v>
      </c>
      <c r="I67" s="141">
        <f t="shared" si="2"/>
        <v>596</v>
      </c>
      <c r="J67" s="231">
        <v>108</v>
      </c>
      <c r="K67" s="231">
        <v>108</v>
      </c>
      <c r="L67" s="141">
        <f t="shared" si="1"/>
        <v>380</v>
      </c>
      <c r="M67" s="217"/>
      <c r="N67" s="209">
        <v>64</v>
      </c>
      <c r="O67" s="89"/>
    </row>
    <row r="68" spans="1:15" s="78" customFormat="1" ht="15">
      <c r="A68" s="140" t="s">
        <v>711</v>
      </c>
      <c r="B68" s="140" t="s">
        <v>635</v>
      </c>
      <c r="C68" s="239">
        <v>108</v>
      </c>
      <c r="D68" s="239">
        <v>108</v>
      </c>
      <c r="E68" s="140">
        <v>85</v>
      </c>
      <c r="F68" s="239">
        <v>108</v>
      </c>
      <c r="G68" s="140">
        <v>85</v>
      </c>
      <c r="H68" s="239">
        <v>108</v>
      </c>
      <c r="I68" s="141">
        <f aca="true" t="shared" si="3" ref="I68:I93">SUM($C68:$H68)</f>
        <v>602</v>
      </c>
      <c r="J68" s="230">
        <v>108</v>
      </c>
      <c r="K68" s="230">
        <v>108</v>
      </c>
      <c r="L68" s="141">
        <f t="shared" si="1"/>
        <v>386</v>
      </c>
      <c r="M68" s="218"/>
      <c r="N68" s="209">
        <v>65</v>
      </c>
      <c r="O68" s="89"/>
    </row>
    <row r="69" spans="1:15" s="78" customFormat="1" ht="15">
      <c r="A69" s="113" t="s">
        <v>667</v>
      </c>
      <c r="B69" s="113" t="s">
        <v>564</v>
      </c>
      <c r="C69" s="113">
        <v>99</v>
      </c>
      <c r="D69" s="113">
        <v>91</v>
      </c>
      <c r="E69" s="235">
        <v>108</v>
      </c>
      <c r="F69" s="114">
        <v>89</v>
      </c>
      <c r="G69" s="235">
        <v>108</v>
      </c>
      <c r="H69" s="235">
        <v>108</v>
      </c>
      <c r="I69" s="114">
        <f t="shared" si="3"/>
        <v>603</v>
      </c>
      <c r="J69" s="230">
        <v>108</v>
      </c>
      <c r="K69" s="230">
        <v>108</v>
      </c>
      <c r="L69" s="114">
        <f t="shared" si="1"/>
        <v>387</v>
      </c>
      <c r="M69" s="218"/>
      <c r="N69" s="209">
        <v>66</v>
      </c>
      <c r="O69" s="89"/>
    </row>
    <row r="70" spans="1:15" s="78" customFormat="1" ht="15">
      <c r="A70" s="136" t="s">
        <v>584</v>
      </c>
      <c r="B70" s="136" t="s">
        <v>565</v>
      </c>
      <c r="C70" s="240">
        <v>108</v>
      </c>
      <c r="D70" s="240">
        <v>108</v>
      </c>
      <c r="E70" s="136">
        <v>85</v>
      </c>
      <c r="F70" s="240">
        <v>108</v>
      </c>
      <c r="G70" s="240">
        <v>108</v>
      </c>
      <c r="H70" s="136">
        <v>86</v>
      </c>
      <c r="I70" s="136">
        <f t="shared" si="3"/>
        <v>603</v>
      </c>
      <c r="J70" s="230">
        <v>108</v>
      </c>
      <c r="K70" s="230">
        <v>108</v>
      </c>
      <c r="L70" s="136">
        <f t="shared" si="1"/>
        <v>387</v>
      </c>
      <c r="M70" s="218"/>
      <c r="N70" s="209">
        <v>67</v>
      </c>
      <c r="O70" s="89"/>
    </row>
    <row r="71" spans="1:15" s="78" customFormat="1" ht="15">
      <c r="A71" s="136" t="s">
        <v>748</v>
      </c>
      <c r="B71" s="136" t="s">
        <v>565</v>
      </c>
      <c r="C71" s="240">
        <v>108</v>
      </c>
      <c r="D71" s="240">
        <v>108</v>
      </c>
      <c r="E71" s="240">
        <v>108</v>
      </c>
      <c r="F71" s="240">
        <v>108</v>
      </c>
      <c r="G71" s="136">
        <v>93</v>
      </c>
      <c r="H71" s="137">
        <v>80</v>
      </c>
      <c r="I71" s="136">
        <f t="shared" si="3"/>
        <v>605</v>
      </c>
      <c r="J71" s="230">
        <v>108</v>
      </c>
      <c r="K71" s="230">
        <v>108</v>
      </c>
      <c r="L71" s="136">
        <f t="shared" si="1"/>
        <v>389</v>
      </c>
      <c r="M71" s="209"/>
      <c r="N71" s="209">
        <v>68</v>
      </c>
      <c r="O71" s="89"/>
    </row>
    <row r="72" spans="1:15" s="78" customFormat="1" ht="15">
      <c r="A72" s="136" t="s">
        <v>707</v>
      </c>
      <c r="B72" s="136" t="s">
        <v>565</v>
      </c>
      <c r="C72" s="240">
        <v>108</v>
      </c>
      <c r="D72" s="136">
        <v>95</v>
      </c>
      <c r="E72" s="136">
        <v>93</v>
      </c>
      <c r="F72" s="240">
        <v>108</v>
      </c>
      <c r="G72" s="240">
        <v>108</v>
      </c>
      <c r="H72" s="136">
        <v>94</v>
      </c>
      <c r="I72" s="136">
        <f t="shared" si="3"/>
        <v>606</v>
      </c>
      <c r="J72" s="230">
        <v>108</v>
      </c>
      <c r="K72" s="230">
        <v>108</v>
      </c>
      <c r="L72" s="137">
        <f t="shared" si="1"/>
        <v>390</v>
      </c>
      <c r="M72" s="217"/>
      <c r="N72" s="209">
        <v>69</v>
      </c>
      <c r="O72" s="89"/>
    </row>
    <row r="73" spans="1:15" s="78" customFormat="1" ht="15">
      <c r="A73" s="119" t="s">
        <v>620</v>
      </c>
      <c r="B73" s="119" t="s">
        <v>566</v>
      </c>
      <c r="C73" s="119">
        <v>94</v>
      </c>
      <c r="D73" s="238">
        <v>108</v>
      </c>
      <c r="E73" s="238">
        <v>108</v>
      </c>
      <c r="F73" s="238">
        <v>108</v>
      </c>
      <c r="G73" s="238">
        <v>108</v>
      </c>
      <c r="H73" s="119">
        <v>83</v>
      </c>
      <c r="I73" s="119">
        <f t="shared" si="3"/>
        <v>609</v>
      </c>
      <c r="J73" s="230">
        <v>108</v>
      </c>
      <c r="K73" s="230">
        <v>108</v>
      </c>
      <c r="L73" s="119">
        <f t="shared" si="1"/>
        <v>393</v>
      </c>
      <c r="M73" s="217"/>
      <c r="N73" s="209">
        <v>70</v>
      </c>
      <c r="O73" s="89"/>
    </row>
    <row r="74" spans="1:15" s="78" customFormat="1" ht="15">
      <c r="A74" s="112" t="s">
        <v>720</v>
      </c>
      <c r="B74" s="112" t="s">
        <v>564</v>
      </c>
      <c r="C74" s="112">
        <v>94</v>
      </c>
      <c r="D74" s="236">
        <v>108</v>
      </c>
      <c r="E74" s="235">
        <v>108</v>
      </c>
      <c r="F74" s="112">
        <v>87</v>
      </c>
      <c r="G74" s="235">
        <v>108</v>
      </c>
      <c r="H74" s="235">
        <v>108</v>
      </c>
      <c r="I74" s="112">
        <f t="shared" si="3"/>
        <v>613</v>
      </c>
      <c r="J74" s="230">
        <v>108</v>
      </c>
      <c r="K74" s="230">
        <v>108</v>
      </c>
      <c r="L74" s="114">
        <f t="shared" si="1"/>
        <v>397</v>
      </c>
      <c r="M74" s="209"/>
      <c r="N74" s="209">
        <v>71</v>
      </c>
      <c r="O74" s="89"/>
    </row>
    <row r="75" spans="1:15" s="78" customFormat="1" ht="15">
      <c r="A75" s="113" t="s">
        <v>572</v>
      </c>
      <c r="B75" s="113" t="s">
        <v>564</v>
      </c>
      <c r="C75" s="236">
        <v>108</v>
      </c>
      <c r="D75" s="113">
        <v>74</v>
      </c>
      <c r="E75" s="235">
        <v>108</v>
      </c>
      <c r="F75" s="235">
        <v>108</v>
      </c>
      <c r="G75" s="235">
        <v>108</v>
      </c>
      <c r="H75" s="235">
        <v>108</v>
      </c>
      <c r="I75" s="114">
        <f t="shared" si="3"/>
        <v>614</v>
      </c>
      <c r="J75" s="230">
        <v>108</v>
      </c>
      <c r="K75" s="230">
        <v>108</v>
      </c>
      <c r="L75" s="114">
        <f t="shared" si="1"/>
        <v>398</v>
      </c>
      <c r="M75" s="209"/>
      <c r="N75" s="209">
        <v>72</v>
      </c>
      <c r="O75" s="89"/>
    </row>
    <row r="76" spans="1:15" s="78" customFormat="1" ht="15">
      <c r="A76" s="136" t="s">
        <v>605</v>
      </c>
      <c r="B76" s="136" t="s">
        <v>565</v>
      </c>
      <c r="C76" s="240">
        <v>108</v>
      </c>
      <c r="D76" s="240">
        <v>108</v>
      </c>
      <c r="E76" s="136">
        <v>88</v>
      </c>
      <c r="F76" s="240">
        <v>108</v>
      </c>
      <c r="G76" s="136">
        <v>95</v>
      </c>
      <c r="H76" s="240">
        <v>108</v>
      </c>
      <c r="I76" s="136">
        <f t="shared" si="3"/>
        <v>615</v>
      </c>
      <c r="J76" s="230">
        <v>108</v>
      </c>
      <c r="K76" s="230">
        <v>108</v>
      </c>
      <c r="L76" s="137">
        <f t="shared" si="1"/>
        <v>399</v>
      </c>
      <c r="M76" s="209"/>
      <c r="N76" s="209">
        <v>73</v>
      </c>
      <c r="O76" s="89"/>
    </row>
    <row r="77" spans="1:15" s="78" customFormat="1" ht="15">
      <c r="A77" s="81" t="s">
        <v>680</v>
      </c>
      <c r="B77" s="81" t="s">
        <v>640</v>
      </c>
      <c r="C77" s="244">
        <v>108</v>
      </c>
      <c r="D77" s="244">
        <v>108</v>
      </c>
      <c r="E77" s="81">
        <v>76</v>
      </c>
      <c r="F77" s="244">
        <v>108</v>
      </c>
      <c r="G77" s="244">
        <v>108</v>
      </c>
      <c r="H77" s="244">
        <v>108</v>
      </c>
      <c r="I77" s="81">
        <f t="shared" si="3"/>
        <v>616</v>
      </c>
      <c r="J77" s="232">
        <v>108</v>
      </c>
      <c r="K77" s="232">
        <v>108</v>
      </c>
      <c r="L77" s="81">
        <f t="shared" si="1"/>
        <v>400</v>
      </c>
      <c r="M77" s="209"/>
      <c r="N77" s="209">
        <v>74</v>
      </c>
      <c r="O77" s="89"/>
    </row>
    <row r="78" spans="1:15" s="78" customFormat="1" ht="15">
      <c r="A78" s="119" t="s">
        <v>594</v>
      </c>
      <c r="B78" s="119" t="s">
        <v>566</v>
      </c>
      <c r="C78" s="238">
        <v>108</v>
      </c>
      <c r="D78" s="120">
        <v>78</v>
      </c>
      <c r="E78" s="238">
        <v>108</v>
      </c>
      <c r="F78" s="238">
        <v>108</v>
      </c>
      <c r="G78" s="238">
        <v>108</v>
      </c>
      <c r="H78" s="238">
        <v>108</v>
      </c>
      <c r="I78" s="119">
        <f t="shared" si="3"/>
        <v>618</v>
      </c>
      <c r="J78" s="230">
        <v>108</v>
      </c>
      <c r="K78" s="230">
        <v>108</v>
      </c>
      <c r="L78" s="119">
        <f t="shared" si="1"/>
        <v>402</v>
      </c>
      <c r="M78" s="209"/>
      <c r="N78" s="209">
        <v>75</v>
      </c>
      <c r="O78" s="89"/>
    </row>
    <row r="79" spans="1:15" s="78" customFormat="1" ht="15">
      <c r="A79" s="80" t="s">
        <v>679</v>
      </c>
      <c r="B79" s="80" t="s">
        <v>640</v>
      </c>
      <c r="C79" s="80">
        <v>95</v>
      </c>
      <c r="D79" s="80">
        <v>91</v>
      </c>
      <c r="E79" s="241">
        <v>108</v>
      </c>
      <c r="F79" s="241">
        <v>108</v>
      </c>
      <c r="G79" s="241">
        <v>108</v>
      </c>
      <c r="H79" s="241">
        <v>108</v>
      </c>
      <c r="I79" s="81">
        <f t="shared" si="3"/>
        <v>618</v>
      </c>
      <c r="J79" s="231">
        <v>108</v>
      </c>
      <c r="K79" s="231">
        <v>108</v>
      </c>
      <c r="L79" s="81">
        <f t="shared" si="1"/>
        <v>402</v>
      </c>
      <c r="M79" s="209"/>
      <c r="N79" s="209">
        <v>76</v>
      </c>
      <c r="O79" s="89"/>
    </row>
    <row r="80" spans="1:15" s="78" customFormat="1" ht="15">
      <c r="A80" s="119" t="s">
        <v>735</v>
      </c>
      <c r="B80" s="119" t="s">
        <v>566</v>
      </c>
      <c r="C80" s="238">
        <v>108</v>
      </c>
      <c r="D80" s="121">
        <v>78</v>
      </c>
      <c r="E80" s="238">
        <v>108</v>
      </c>
      <c r="F80" s="238">
        <v>108</v>
      </c>
      <c r="G80" s="238">
        <v>108</v>
      </c>
      <c r="H80" s="238">
        <v>108</v>
      </c>
      <c r="I80" s="120">
        <f t="shared" si="3"/>
        <v>618</v>
      </c>
      <c r="J80" s="231">
        <v>108</v>
      </c>
      <c r="K80" s="231">
        <v>108</v>
      </c>
      <c r="L80" s="120">
        <f>SUM(I80-J80-K80)</f>
        <v>402</v>
      </c>
      <c r="M80" s="209"/>
      <c r="N80" s="209">
        <v>77</v>
      </c>
      <c r="O80" s="89"/>
    </row>
    <row r="81" spans="1:15" s="78" customFormat="1" ht="15">
      <c r="A81" s="116" t="s">
        <v>558</v>
      </c>
      <c r="B81" s="116" t="s">
        <v>556</v>
      </c>
      <c r="C81" s="116">
        <v>79</v>
      </c>
      <c r="D81" s="243">
        <v>108</v>
      </c>
      <c r="E81" s="243">
        <v>108</v>
      </c>
      <c r="F81" s="243">
        <v>108</v>
      </c>
      <c r="G81" s="243">
        <v>108</v>
      </c>
      <c r="H81" s="243">
        <v>108</v>
      </c>
      <c r="I81" s="116">
        <f t="shared" si="3"/>
        <v>619</v>
      </c>
      <c r="J81" s="230">
        <v>108</v>
      </c>
      <c r="K81" s="230">
        <v>108</v>
      </c>
      <c r="L81" s="116">
        <f>SUM(I81-J81-K81)</f>
        <v>403</v>
      </c>
      <c r="M81" s="209"/>
      <c r="N81" s="209">
        <v>78</v>
      </c>
      <c r="O81" s="89"/>
    </row>
    <row r="82" spans="1:15" s="78" customFormat="1" ht="15">
      <c r="A82" s="136" t="s">
        <v>767</v>
      </c>
      <c r="B82" s="136" t="s">
        <v>565</v>
      </c>
      <c r="C82" s="240">
        <v>108</v>
      </c>
      <c r="D82" s="240">
        <v>108</v>
      </c>
      <c r="E82" s="240">
        <v>108</v>
      </c>
      <c r="F82" s="240">
        <v>108</v>
      </c>
      <c r="G82" s="240">
        <v>108</v>
      </c>
      <c r="H82" s="136">
        <v>80</v>
      </c>
      <c r="I82" s="136">
        <f t="shared" si="3"/>
        <v>620</v>
      </c>
      <c r="J82" s="230">
        <v>108</v>
      </c>
      <c r="K82" s="230">
        <v>108</v>
      </c>
      <c r="L82" s="137">
        <f>SUM(I82-J82-K82)</f>
        <v>404</v>
      </c>
      <c r="M82" s="209"/>
      <c r="N82" s="209">
        <v>79</v>
      </c>
      <c r="O82" s="89"/>
    </row>
    <row r="83" spans="1:15" s="78" customFormat="1" ht="15">
      <c r="A83" s="136" t="s">
        <v>772</v>
      </c>
      <c r="B83" s="136" t="s">
        <v>565</v>
      </c>
      <c r="C83" s="240">
        <v>108</v>
      </c>
      <c r="D83" s="240">
        <v>108</v>
      </c>
      <c r="E83" s="240">
        <v>108</v>
      </c>
      <c r="F83" s="240">
        <v>108</v>
      </c>
      <c r="G83" s="240">
        <v>108</v>
      </c>
      <c r="H83" s="136">
        <v>82</v>
      </c>
      <c r="I83" s="136">
        <f t="shared" si="3"/>
        <v>622</v>
      </c>
      <c r="J83" s="230">
        <v>108</v>
      </c>
      <c r="K83" s="230">
        <v>108</v>
      </c>
      <c r="L83" s="137">
        <f t="shared" si="1"/>
        <v>406</v>
      </c>
      <c r="M83" s="218"/>
      <c r="N83" s="209">
        <v>80</v>
      </c>
      <c r="O83" s="89"/>
    </row>
    <row r="84" spans="1:15" s="78" customFormat="1" ht="15">
      <c r="A84" s="140" t="s">
        <v>654</v>
      </c>
      <c r="B84" s="140" t="s">
        <v>635</v>
      </c>
      <c r="C84" s="239">
        <v>108</v>
      </c>
      <c r="D84" s="239">
        <v>108</v>
      </c>
      <c r="E84" s="239">
        <v>108</v>
      </c>
      <c r="F84" s="239">
        <v>108</v>
      </c>
      <c r="G84" s="140">
        <v>83</v>
      </c>
      <c r="H84" s="239">
        <v>108</v>
      </c>
      <c r="I84" s="140">
        <f t="shared" si="3"/>
        <v>623</v>
      </c>
      <c r="J84" s="230">
        <v>108</v>
      </c>
      <c r="K84" s="230">
        <v>108</v>
      </c>
      <c r="L84" s="140">
        <f t="shared" si="1"/>
        <v>407</v>
      </c>
      <c r="M84" s="209"/>
      <c r="N84" s="209">
        <v>81</v>
      </c>
      <c r="O84" s="89"/>
    </row>
    <row r="85" spans="1:15" s="78" customFormat="1" ht="15">
      <c r="A85" s="119" t="s">
        <v>733</v>
      </c>
      <c r="B85" s="119" t="s">
        <v>566</v>
      </c>
      <c r="C85" s="238">
        <v>108</v>
      </c>
      <c r="D85" s="120">
        <v>87</v>
      </c>
      <c r="E85" s="238">
        <v>108</v>
      </c>
      <c r="F85" s="238">
        <v>108</v>
      </c>
      <c r="G85" s="238">
        <v>108</v>
      </c>
      <c r="H85" s="314">
        <v>108</v>
      </c>
      <c r="I85" s="120">
        <f t="shared" si="3"/>
        <v>627</v>
      </c>
      <c r="J85" s="230">
        <v>108</v>
      </c>
      <c r="K85" s="230">
        <v>108</v>
      </c>
      <c r="L85" s="120">
        <f>SUM(I85-J85-K85)</f>
        <v>411</v>
      </c>
      <c r="M85" s="209"/>
      <c r="N85" s="209">
        <v>82</v>
      </c>
      <c r="O85" s="89"/>
    </row>
    <row r="86" spans="1:15" s="78" customFormat="1" ht="15">
      <c r="A86" s="112" t="s">
        <v>743</v>
      </c>
      <c r="B86" s="112" t="s">
        <v>564</v>
      </c>
      <c r="C86" s="236">
        <v>108</v>
      </c>
      <c r="D86" s="236">
        <v>108</v>
      </c>
      <c r="E86" s="235">
        <v>108</v>
      </c>
      <c r="F86" s="112">
        <v>87</v>
      </c>
      <c r="G86" s="235">
        <v>108</v>
      </c>
      <c r="H86" s="316">
        <v>108</v>
      </c>
      <c r="I86" s="112">
        <f t="shared" si="3"/>
        <v>627</v>
      </c>
      <c r="J86" s="230">
        <v>108</v>
      </c>
      <c r="K86" s="230">
        <v>108</v>
      </c>
      <c r="L86" s="112">
        <f>SUM(I86-J86-K86)</f>
        <v>411</v>
      </c>
      <c r="M86" s="209"/>
      <c r="N86" s="209">
        <v>83</v>
      </c>
      <c r="O86" s="89"/>
    </row>
    <row r="87" spans="1:15" s="78" customFormat="1" ht="15">
      <c r="A87" s="140" t="s">
        <v>698</v>
      </c>
      <c r="B87" s="140" t="s">
        <v>635</v>
      </c>
      <c r="C87" s="239">
        <v>108</v>
      </c>
      <c r="D87" s="239">
        <v>108</v>
      </c>
      <c r="E87" s="239">
        <v>108</v>
      </c>
      <c r="F87" s="239">
        <v>108</v>
      </c>
      <c r="G87" s="140">
        <v>91</v>
      </c>
      <c r="H87" s="239">
        <v>108</v>
      </c>
      <c r="I87" s="140">
        <f t="shared" si="3"/>
        <v>631</v>
      </c>
      <c r="J87" s="230">
        <v>108</v>
      </c>
      <c r="K87" s="230">
        <v>108</v>
      </c>
      <c r="L87" s="140">
        <f>SUM(I87-J87-K87)</f>
        <v>415</v>
      </c>
      <c r="M87" s="209"/>
      <c r="N87" s="209">
        <v>84</v>
      </c>
      <c r="O87" s="89"/>
    </row>
    <row r="88" spans="1:15" s="78" customFormat="1" ht="15">
      <c r="A88" s="140" t="s">
        <v>728</v>
      </c>
      <c r="B88" s="140" t="s">
        <v>635</v>
      </c>
      <c r="C88" s="140">
        <v>108</v>
      </c>
      <c r="D88" s="239">
        <v>108</v>
      </c>
      <c r="E88" s="140">
        <v>103</v>
      </c>
      <c r="F88" s="239">
        <v>108</v>
      </c>
      <c r="G88" s="227">
        <v>97</v>
      </c>
      <c r="H88" s="239">
        <v>108</v>
      </c>
      <c r="I88" s="140">
        <f t="shared" si="3"/>
        <v>632</v>
      </c>
      <c r="J88" s="231">
        <v>108</v>
      </c>
      <c r="K88" s="231">
        <v>108</v>
      </c>
      <c r="L88" s="140">
        <f t="shared" si="1"/>
        <v>416</v>
      </c>
      <c r="M88" s="217"/>
      <c r="N88" s="209">
        <v>85</v>
      </c>
      <c r="O88" s="89"/>
    </row>
    <row r="89" spans="1:15" s="78" customFormat="1" ht="15">
      <c r="A89" s="116" t="s">
        <v>634</v>
      </c>
      <c r="B89" s="116" t="s">
        <v>556</v>
      </c>
      <c r="C89" s="243">
        <v>108</v>
      </c>
      <c r="D89" s="243">
        <v>108</v>
      </c>
      <c r="E89" s="243">
        <v>108</v>
      </c>
      <c r="F89" s="116">
        <v>94</v>
      </c>
      <c r="G89" s="243">
        <v>108</v>
      </c>
      <c r="H89" s="243">
        <v>108</v>
      </c>
      <c r="I89" s="115">
        <f t="shared" si="3"/>
        <v>634</v>
      </c>
      <c r="J89" s="230">
        <v>108</v>
      </c>
      <c r="K89" s="230">
        <v>108</v>
      </c>
      <c r="L89" s="115">
        <f>SUM(I89-J89-K89)</f>
        <v>418</v>
      </c>
      <c r="M89" s="217"/>
      <c r="N89" s="209">
        <v>86</v>
      </c>
      <c r="O89" s="89"/>
    </row>
    <row r="90" spans="1:15" s="78" customFormat="1" ht="15">
      <c r="A90" s="140" t="s">
        <v>656</v>
      </c>
      <c r="B90" s="140" t="s">
        <v>635</v>
      </c>
      <c r="C90" s="239">
        <v>108</v>
      </c>
      <c r="D90" s="239">
        <v>108</v>
      </c>
      <c r="E90" s="239">
        <v>108</v>
      </c>
      <c r="F90" s="239">
        <v>108</v>
      </c>
      <c r="G90" s="140">
        <v>97</v>
      </c>
      <c r="H90" s="276">
        <v>108</v>
      </c>
      <c r="I90" s="140">
        <f t="shared" si="3"/>
        <v>637</v>
      </c>
      <c r="J90" s="231">
        <v>108</v>
      </c>
      <c r="K90" s="231">
        <v>108</v>
      </c>
      <c r="L90" s="140">
        <f>SUM(I90-J90-K90)</f>
        <v>421</v>
      </c>
      <c r="M90" s="217"/>
      <c r="N90" s="209">
        <v>87</v>
      </c>
      <c r="O90" s="89"/>
    </row>
    <row r="91" spans="1:15" s="78" customFormat="1" ht="15">
      <c r="A91" s="140" t="s">
        <v>650</v>
      </c>
      <c r="B91" s="140" t="s">
        <v>635</v>
      </c>
      <c r="C91" s="239">
        <v>108</v>
      </c>
      <c r="D91" s="239">
        <v>108</v>
      </c>
      <c r="E91" s="239">
        <v>108</v>
      </c>
      <c r="F91" s="239">
        <v>108</v>
      </c>
      <c r="G91" s="239">
        <v>108</v>
      </c>
      <c r="H91" s="140">
        <v>103</v>
      </c>
      <c r="I91" s="141">
        <f t="shared" si="3"/>
        <v>643</v>
      </c>
      <c r="J91" s="230">
        <v>108</v>
      </c>
      <c r="K91" s="230">
        <v>108</v>
      </c>
      <c r="L91" s="140">
        <f>SUM(I91-J91-K91)</f>
        <v>427</v>
      </c>
      <c r="M91" s="217"/>
      <c r="N91" s="209">
        <v>88</v>
      </c>
      <c r="O91" s="89"/>
    </row>
    <row r="92" spans="1:15" s="78" customFormat="1" ht="15">
      <c r="A92" s="317" t="s">
        <v>723</v>
      </c>
      <c r="B92" s="317" t="s">
        <v>640</v>
      </c>
      <c r="C92" s="311">
        <v>108</v>
      </c>
      <c r="D92" s="318">
        <v>108</v>
      </c>
      <c r="E92" s="318">
        <v>108</v>
      </c>
      <c r="F92" s="318">
        <v>108</v>
      </c>
      <c r="G92" s="318">
        <v>108</v>
      </c>
      <c r="H92" s="241">
        <v>108</v>
      </c>
      <c r="I92" s="80">
        <f t="shared" si="3"/>
        <v>648</v>
      </c>
      <c r="J92" s="319">
        <v>108</v>
      </c>
      <c r="K92" s="319">
        <v>108</v>
      </c>
      <c r="L92" s="80">
        <f>SUM(I92-J92-K92)</f>
        <v>432</v>
      </c>
      <c r="M92" s="217"/>
      <c r="N92" s="209">
        <v>89</v>
      </c>
      <c r="O92" s="89"/>
    </row>
    <row r="93" spans="1:14" s="78" customFormat="1" ht="15">
      <c r="A93" s="140" t="s">
        <v>727</v>
      </c>
      <c r="B93" s="140" t="s">
        <v>635</v>
      </c>
      <c r="C93" s="140">
        <v>132</v>
      </c>
      <c r="D93" s="239">
        <v>108</v>
      </c>
      <c r="E93" s="140">
        <v>94</v>
      </c>
      <c r="F93" s="239">
        <v>108</v>
      </c>
      <c r="G93" s="239">
        <v>108</v>
      </c>
      <c r="H93" s="239">
        <v>108</v>
      </c>
      <c r="I93" s="140">
        <f t="shared" si="3"/>
        <v>658</v>
      </c>
      <c r="J93" s="230">
        <v>108</v>
      </c>
      <c r="K93" s="230">
        <v>108</v>
      </c>
      <c r="L93" s="140">
        <f>SUM(I93-J93-K93)</f>
        <v>442</v>
      </c>
      <c r="M93" s="218"/>
      <c r="N93" s="209">
        <v>90</v>
      </c>
    </row>
    <row r="94" spans="1:14" s="78" customFormat="1" ht="15">
      <c r="A94" s="210"/>
      <c r="B94" s="210"/>
      <c r="C94" s="251"/>
      <c r="D94" s="254"/>
      <c r="E94" s="255"/>
      <c r="F94" s="255"/>
      <c r="G94" s="255"/>
      <c r="H94" s="211"/>
      <c r="I94" s="210"/>
      <c r="J94" s="253"/>
      <c r="K94" s="253"/>
      <c r="L94" s="210"/>
      <c r="M94" s="211"/>
      <c r="N94" s="89"/>
    </row>
    <row r="95" spans="1:14" ht="30">
      <c r="A95" s="247" t="s">
        <v>0</v>
      </c>
      <c r="B95" s="247" t="s">
        <v>614</v>
      </c>
      <c r="C95" s="247" t="s">
        <v>551</v>
      </c>
      <c r="D95" s="247" t="s">
        <v>553</v>
      </c>
      <c r="E95" s="247" t="s">
        <v>552</v>
      </c>
      <c r="F95" s="247" t="s">
        <v>554</v>
      </c>
      <c r="G95" s="247" t="s">
        <v>555</v>
      </c>
      <c r="H95" s="247" t="s">
        <v>629</v>
      </c>
      <c r="I95" s="247" t="s">
        <v>1</v>
      </c>
      <c r="J95" s="248" t="s">
        <v>618</v>
      </c>
      <c r="K95" s="248" t="s">
        <v>618</v>
      </c>
      <c r="L95" s="249" t="s">
        <v>617</v>
      </c>
      <c r="M95" s="250" t="s">
        <v>623</v>
      </c>
      <c r="N95" s="277" t="s">
        <v>717</v>
      </c>
    </row>
    <row r="96" spans="1:14" ht="15">
      <c r="A96" s="119" t="s">
        <v>668</v>
      </c>
      <c r="B96" s="119" t="s">
        <v>566</v>
      </c>
      <c r="C96" s="121">
        <v>71</v>
      </c>
      <c r="D96" s="120">
        <v>62</v>
      </c>
      <c r="E96" s="121">
        <v>66</v>
      </c>
      <c r="F96" s="120">
        <v>71</v>
      </c>
      <c r="G96" s="238">
        <v>108</v>
      </c>
      <c r="H96" s="120">
        <v>65</v>
      </c>
      <c r="I96" s="119">
        <f>SUM($C96:$H96)</f>
        <v>443</v>
      </c>
      <c r="J96" s="230">
        <v>108</v>
      </c>
      <c r="K96" s="230">
        <v>71</v>
      </c>
      <c r="L96" s="119">
        <f aca="true" t="shared" si="4" ref="L96:L126">SUM(I96-J96-K96)</f>
        <v>264</v>
      </c>
      <c r="M96" s="209"/>
      <c r="N96" s="209">
        <v>1</v>
      </c>
    </row>
    <row r="97" spans="1:14" s="96" customFormat="1" ht="15">
      <c r="A97" s="81" t="s">
        <v>652</v>
      </c>
      <c r="B97" s="81" t="s">
        <v>640</v>
      </c>
      <c r="C97" s="81">
        <v>81</v>
      </c>
      <c r="D97" s="81">
        <v>83</v>
      </c>
      <c r="E97" s="208">
        <v>81</v>
      </c>
      <c r="F97" s="208">
        <v>75</v>
      </c>
      <c r="G97" s="81">
        <v>72</v>
      </c>
      <c r="H97" s="81">
        <v>75</v>
      </c>
      <c r="I97" s="81">
        <f aca="true" t="shared" si="5" ref="I97:I126">SUM($C97:$H97)</f>
        <v>467</v>
      </c>
      <c r="J97" s="232">
        <v>83</v>
      </c>
      <c r="K97" s="232">
        <v>81</v>
      </c>
      <c r="L97" s="208">
        <f t="shared" si="4"/>
        <v>303</v>
      </c>
      <c r="M97" s="217"/>
      <c r="N97" s="279">
        <v>2</v>
      </c>
    </row>
    <row r="98" spans="1:15" s="89" customFormat="1" ht="15">
      <c r="A98" s="136" t="s">
        <v>606</v>
      </c>
      <c r="B98" s="136" t="s">
        <v>565</v>
      </c>
      <c r="C98" s="136">
        <v>88</v>
      </c>
      <c r="D98" s="136">
        <v>71</v>
      </c>
      <c r="E98" s="289">
        <v>108</v>
      </c>
      <c r="F98" s="136">
        <v>75</v>
      </c>
      <c r="G98" s="136">
        <v>82</v>
      </c>
      <c r="H98" s="136">
        <v>75</v>
      </c>
      <c r="I98" s="136">
        <f>SUM($C98:$H98)</f>
        <v>499</v>
      </c>
      <c r="J98" s="230">
        <v>108</v>
      </c>
      <c r="K98" s="230">
        <v>88</v>
      </c>
      <c r="L98" s="137">
        <f t="shared" si="4"/>
        <v>303</v>
      </c>
      <c r="M98" s="217"/>
      <c r="N98" s="280">
        <v>3</v>
      </c>
      <c r="O98" s="224"/>
    </row>
    <row r="99" spans="1:15" s="89" customFormat="1" ht="15">
      <c r="A99" s="119" t="s">
        <v>581</v>
      </c>
      <c r="B99" s="119" t="s">
        <v>566</v>
      </c>
      <c r="C99" s="120">
        <v>81</v>
      </c>
      <c r="D99" s="120">
        <v>73</v>
      </c>
      <c r="E99" s="238">
        <v>108</v>
      </c>
      <c r="F99" s="120">
        <v>78</v>
      </c>
      <c r="G99" s="120">
        <v>72</v>
      </c>
      <c r="H99" s="238">
        <v>108</v>
      </c>
      <c r="I99" s="119">
        <f t="shared" si="5"/>
        <v>520</v>
      </c>
      <c r="J99" s="230">
        <v>108</v>
      </c>
      <c r="K99" s="230">
        <v>108</v>
      </c>
      <c r="L99" s="119">
        <f t="shared" si="4"/>
        <v>304</v>
      </c>
      <c r="M99" s="217"/>
      <c r="N99" s="209">
        <v>4</v>
      </c>
      <c r="O99" s="224"/>
    </row>
    <row r="100" spans="1:15" s="89" customFormat="1" ht="15">
      <c r="A100" s="113" t="s">
        <v>712</v>
      </c>
      <c r="B100" s="113" t="s">
        <v>564</v>
      </c>
      <c r="C100" s="113">
        <v>92</v>
      </c>
      <c r="D100" s="114">
        <v>76</v>
      </c>
      <c r="E100" s="236">
        <v>108</v>
      </c>
      <c r="F100" s="113">
        <v>77</v>
      </c>
      <c r="G100" s="113">
        <v>81</v>
      </c>
      <c r="H100" s="113">
        <v>71</v>
      </c>
      <c r="I100" s="114">
        <f>SUM($C100:$H100)</f>
        <v>505</v>
      </c>
      <c r="J100" s="232">
        <v>108</v>
      </c>
      <c r="K100" s="232">
        <v>92</v>
      </c>
      <c r="L100" s="114">
        <f t="shared" si="4"/>
        <v>305</v>
      </c>
      <c r="M100" s="217"/>
      <c r="N100" s="279">
        <v>5</v>
      </c>
      <c r="O100"/>
    </row>
    <row r="101" spans="1:15" s="89" customFormat="1" ht="15">
      <c r="A101" s="81" t="s">
        <v>643</v>
      </c>
      <c r="B101" s="81" t="s">
        <v>640</v>
      </c>
      <c r="C101" s="208">
        <v>79</v>
      </c>
      <c r="D101" s="244">
        <v>108</v>
      </c>
      <c r="E101" s="208">
        <v>73</v>
      </c>
      <c r="F101" s="244">
        <v>108</v>
      </c>
      <c r="G101" s="208">
        <v>89</v>
      </c>
      <c r="H101" s="310">
        <v>66</v>
      </c>
      <c r="I101" s="81">
        <f t="shared" si="5"/>
        <v>523</v>
      </c>
      <c r="J101" s="230">
        <v>108</v>
      </c>
      <c r="K101" s="230">
        <v>108</v>
      </c>
      <c r="L101" s="208">
        <f t="shared" si="4"/>
        <v>307</v>
      </c>
      <c r="M101" s="217"/>
      <c r="N101" s="209">
        <v>6</v>
      </c>
      <c r="O101"/>
    </row>
    <row r="102" spans="1:15" s="78" customFormat="1" ht="15">
      <c r="A102" s="115" t="s">
        <v>562</v>
      </c>
      <c r="B102" s="115" t="s">
        <v>556</v>
      </c>
      <c r="C102" s="116">
        <v>77</v>
      </c>
      <c r="D102" s="117">
        <v>74</v>
      </c>
      <c r="E102" s="117">
        <v>79</v>
      </c>
      <c r="F102" s="117">
        <v>78</v>
      </c>
      <c r="G102" s="117">
        <v>82</v>
      </c>
      <c r="H102" s="115">
        <v>79</v>
      </c>
      <c r="I102" s="115">
        <f t="shared" si="5"/>
        <v>469</v>
      </c>
      <c r="J102" s="230">
        <v>82</v>
      </c>
      <c r="K102" s="230">
        <v>79</v>
      </c>
      <c r="L102" s="115">
        <f t="shared" si="4"/>
        <v>308</v>
      </c>
      <c r="M102" s="209"/>
      <c r="N102" s="279">
        <v>7</v>
      </c>
      <c r="O102" s="96"/>
    </row>
    <row r="103" spans="1:15" s="89" customFormat="1" ht="15">
      <c r="A103" s="113" t="s">
        <v>610</v>
      </c>
      <c r="B103" s="113" t="s">
        <v>564</v>
      </c>
      <c r="C103" s="114">
        <v>94</v>
      </c>
      <c r="D103" s="114">
        <v>76</v>
      </c>
      <c r="E103" s="114">
        <v>74</v>
      </c>
      <c r="F103" s="114">
        <v>74</v>
      </c>
      <c r="G103" s="114">
        <v>85</v>
      </c>
      <c r="H103" s="235">
        <v>108</v>
      </c>
      <c r="I103" s="113">
        <f t="shared" si="5"/>
        <v>511</v>
      </c>
      <c r="J103" s="230">
        <v>94</v>
      </c>
      <c r="K103" s="230">
        <v>108</v>
      </c>
      <c r="L103" s="113">
        <f t="shared" si="4"/>
        <v>309</v>
      </c>
      <c r="M103" s="217"/>
      <c r="N103" s="280">
        <v>8</v>
      </c>
      <c r="O103" s="224"/>
    </row>
    <row r="104" spans="1:15" s="89" customFormat="1" ht="15">
      <c r="A104" s="119" t="s">
        <v>578</v>
      </c>
      <c r="B104" s="119" t="s">
        <v>566</v>
      </c>
      <c r="C104" s="120">
        <v>88</v>
      </c>
      <c r="D104" s="120">
        <v>75</v>
      </c>
      <c r="E104" s="121">
        <v>79</v>
      </c>
      <c r="F104" s="120">
        <v>85</v>
      </c>
      <c r="G104" s="238">
        <v>108</v>
      </c>
      <c r="H104" s="120">
        <v>74</v>
      </c>
      <c r="I104" s="119">
        <f>SUM($C104:$H104)</f>
        <v>509</v>
      </c>
      <c r="J104" s="230">
        <v>108</v>
      </c>
      <c r="K104" s="230">
        <v>88</v>
      </c>
      <c r="L104" s="119">
        <f t="shared" si="4"/>
        <v>313</v>
      </c>
      <c r="M104" s="217"/>
      <c r="N104" s="209">
        <v>9</v>
      </c>
      <c r="O104"/>
    </row>
    <row r="105" spans="1:15" s="89" customFormat="1" ht="15">
      <c r="A105" s="136" t="s">
        <v>658</v>
      </c>
      <c r="B105" s="136" t="s">
        <v>565</v>
      </c>
      <c r="C105" s="136">
        <v>92</v>
      </c>
      <c r="D105" s="136">
        <v>80</v>
      </c>
      <c r="E105" s="136">
        <v>80</v>
      </c>
      <c r="F105" s="136">
        <v>82</v>
      </c>
      <c r="G105" s="240">
        <v>108</v>
      </c>
      <c r="H105" s="294">
        <v>76</v>
      </c>
      <c r="I105" s="136">
        <f t="shared" si="5"/>
        <v>518</v>
      </c>
      <c r="J105" s="230">
        <v>108</v>
      </c>
      <c r="K105" s="230">
        <v>92</v>
      </c>
      <c r="L105" s="136">
        <f t="shared" si="4"/>
        <v>318</v>
      </c>
      <c r="M105" s="217"/>
      <c r="N105" s="279">
        <v>10</v>
      </c>
      <c r="O105"/>
    </row>
    <row r="106" spans="1:15" s="89" customFormat="1" ht="15">
      <c r="A106" s="113" t="s">
        <v>609</v>
      </c>
      <c r="B106" s="113" t="s">
        <v>564</v>
      </c>
      <c r="C106" s="114">
        <v>80</v>
      </c>
      <c r="D106" s="114">
        <v>83</v>
      </c>
      <c r="E106" s="236">
        <v>108</v>
      </c>
      <c r="F106" s="114">
        <v>76</v>
      </c>
      <c r="G106" s="114">
        <v>81</v>
      </c>
      <c r="H106" s="113">
        <v>83</v>
      </c>
      <c r="I106" s="113">
        <f>SUM($C106:$H106)</f>
        <v>511</v>
      </c>
      <c r="J106" s="230">
        <v>108</v>
      </c>
      <c r="K106" s="230">
        <v>83</v>
      </c>
      <c r="L106" s="113">
        <f t="shared" si="4"/>
        <v>320</v>
      </c>
      <c r="M106" s="217"/>
      <c r="N106" s="209">
        <v>11</v>
      </c>
      <c r="O106" s="96"/>
    </row>
    <row r="107" spans="1:15" s="89" customFormat="1" ht="15">
      <c r="A107" s="136" t="s">
        <v>638</v>
      </c>
      <c r="B107" s="136" t="s">
        <v>565</v>
      </c>
      <c r="C107" s="136">
        <v>94</v>
      </c>
      <c r="D107" s="136">
        <v>80</v>
      </c>
      <c r="E107" s="240">
        <v>108</v>
      </c>
      <c r="F107" s="240">
        <v>108</v>
      </c>
      <c r="G107" s="136">
        <v>80</v>
      </c>
      <c r="H107" s="136">
        <v>76</v>
      </c>
      <c r="I107" s="137">
        <f t="shared" si="5"/>
        <v>546</v>
      </c>
      <c r="J107" s="230">
        <v>108</v>
      </c>
      <c r="K107" s="230">
        <v>108</v>
      </c>
      <c r="L107" s="137">
        <f t="shared" si="4"/>
        <v>330</v>
      </c>
      <c r="M107" s="217"/>
      <c r="N107" s="279">
        <v>12</v>
      </c>
      <c r="O107" s="224"/>
    </row>
    <row r="108" spans="1:15" s="89" customFormat="1" ht="15">
      <c r="A108" s="119" t="s">
        <v>598</v>
      </c>
      <c r="B108" s="119" t="s">
        <v>566</v>
      </c>
      <c r="C108" s="119">
        <v>96</v>
      </c>
      <c r="D108" s="120">
        <v>82</v>
      </c>
      <c r="E108" s="120">
        <v>77</v>
      </c>
      <c r="F108" s="238">
        <v>108</v>
      </c>
      <c r="G108" s="238">
        <v>108</v>
      </c>
      <c r="H108" s="120">
        <v>81</v>
      </c>
      <c r="I108" s="119">
        <f t="shared" si="5"/>
        <v>552</v>
      </c>
      <c r="J108" s="232">
        <v>108</v>
      </c>
      <c r="K108" s="232">
        <v>108</v>
      </c>
      <c r="L108" s="120">
        <f t="shared" si="4"/>
        <v>336</v>
      </c>
      <c r="M108" s="209"/>
      <c r="N108" s="280">
        <v>13</v>
      </c>
      <c r="O108"/>
    </row>
    <row r="109" spans="1:15" s="89" customFormat="1" ht="15">
      <c r="A109" s="113" t="s">
        <v>732</v>
      </c>
      <c r="B109" s="113" t="s">
        <v>564</v>
      </c>
      <c r="C109" s="235">
        <v>108</v>
      </c>
      <c r="D109" s="114">
        <v>85</v>
      </c>
      <c r="E109" s="235">
        <v>108</v>
      </c>
      <c r="F109" s="113">
        <v>83</v>
      </c>
      <c r="G109" s="290">
        <v>81</v>
      </c>
      <c r="H109" s="316">
        <v>108</v>
      </c>
      <c r="I109" s="113">
        <f t="shared" si="5"/>
        <v>573</v>
      </c>
      <c r="J109" s="230">
        <v>108</v>
      </c>
      <c r="K109" s="230">
        <v>108</v>
      </c>
      <c r="L109" s="113">
        <f t="shared" si="4"/>
        <v>357</v>
      </c>
      <c r="M109" s="209"/>
      <c r="N109" s="209">
        <v>14</v>
      </c>
      <c r="O109" s="96"/>
    </row>
    <row r="110" spans="1:15" s="89" customFormat="1" ht="15">
      <c r="A110" s="136" t="s">
        <v>722</v>
      </c>
      <c r="B110" s="136" t="s">
        <v>565</v>
      </c>
      <c r="C110" s="136">
        <v>98</v>
      </c>
      <c r="D110" s="136">
        <v>93</v>
      </c>
      <c r="E110" s="136">
        <v>89</v>
      </c>
      <c r="F110" s="240">
        <v>108</v>
      </c>
      <c r="G110" s="136">
        <v>96</v>
      </c>
      <c r="H110" s="136">
        <v>81</v>
      </c>
      <c r="I110" s="136">
        <f>SUM($C110:$H110)</f>
        <v>565</v>
      </c>
      <c r="J110" s="230">
        <v>108</v>
      </c>
      <c r="K110" s="230">
        <v>98</v>
      </c>
      <c r="L110" s="137">
        <f t="shared" si="4"/>
        <v>359</v>
      </c>
      <c r="M110" s="209"/>
      <c r="N110" s="279">
        <v>15</v>
      </c>
      <c r="O110" s="224"/>
    </row>
    <row r="111" spans="1:14" ht="15">
      <c r="A111" s="119" t="s">
        <v>708</v>
      </c>
      <c r="B111" s="119" t="s">
        <v>566</v>
      </c>
      <c r="C111" s="314">
        <v>108</v>
      </c>
      <c r="D111" s="120">
        <v>74</v>
      </c>
      <c r="E111" s="220">
        <v>72</v>
      </c>
      <c r="F111" s="238">
        <v>108</v>
      </c>
      <c r="G111" s="238">
        <v>108</v>
      </c>
      <c r="H111" s="238">
        <v>108</v>
      </c>
      <c r="I111" s="120">
        <f t="shared" si="5"/>
        <v>578</v>
      </c>
      <c r="J111" s="232">
        <v>108</v>
      </c>
      <c r="K111" s="232">
        <v>108</v>
      </c>
      <c r="L111" s="120">
        <f t="shared" si="4"/>
        <v>362</v>
      </c>
      <c r="M111" s="209"/>
      <c r="N111" s="209">
        <v>16</v>
      </c>
    </row>
    <row r="112" spans="1:15" ht="15">
      <c r="A112" s="119" t="s">
        <v>697</v>
      </c>
      <c r="B112" s="119" t="s">
        <v>566</v>
      </c>
      <c r="C112" s="119">
        <v>89</v>
      </c>
      <c r="D112" s="119">
        <v>82</v>
      </c>
      <c r="E112" s="238">
        <v>108</v>
      </c>
      <c r="F112" s="238">
        <v>108</v>
      </c>
      <c r="G112" s="238">
        <v>108</v>
      </c>
      <c r="H112" s="313">
        <v>83</v>
      </c>
      <c r="I112" s="119">
        <f t="shared" si="5"/>
        <v>578</v>
      </c>
      <c r="J112" s="232">
        <v>108</v>
      </c>
      <c r="K112" s="232">
        <v>108</v>
      </c>
      <c r="L112" s="120">
        <f t="shared" si="4"/>
        <v>362</v>
      </c>
      <c r="M112" s="209"/>
      <c r="N112" s="279">
        <v>17</v>
      </c>
      <c r="O112" s="96"/>
    </row>
    <row r="113" spans="1:15" ht="15">
      <c r="A113" s="136" t="s">
        <v>602</v>
      </c>
      <c r="B113" s="136" t="s">
        <v>565</v>
      </c>
      <c r="C113" s="136">
        <v>81</v>
      </c>
      <c r="D113" s="240">
        <v>108</v>
      </c>
      <c r="E113" s="240">
        <v>108</v>
      </c>
      <c r="F113" s="240">
        <v>108</v>
      </c>
      <c r="G113" s="240">
        <v>108</v>
      </c>
      <c r="H113" s="136">
        <v>74</v>
      </c>
      <c r="I113" s="136">
        <f t="shared" si="5"/>
        <v>587</v>
      </c>
      <c r="J113" s="230">
        <v>108</v>
      </c>
      <c r="K113" s="230">
        <v>108</v>
      </c>
      <c r="L113" s="137">
        <f>SUM(I113-J113-K113)</f>
        <v>371</v>
      </c>
      <c r="M113" s="209"/>
      <c r="N113" s="280">
        <v>18</v>
      </c>
      <c r="O113" s="224"/>
    </row>
    <row r="114" spans="1:15" ht="15">
      <c r="A114" s="113" t="s">
        <v>700</v>
      </c>
      <c r="B114" s="113" t="s">
        <v>564</v>
      </c>
      <c r="C114" s="113">
        <v>80</v>
      </c>
      <c r="D114" s="235">
        <v>108</v>
      </c>
      <c r="E114" s="235">
        <v>108</v>
      </c>
      <c r="F114" s="113">
        <v>77</v>
      </c>
      <c r="G114" s="235">
        <v>108</v>
      </c>
      <c r="H114" s="235">
        <v>108</v>
      </c>
      <c r="I114" s="113">
        <f t="shared" si="5"/>
        <v>589</v>
      </c>
      <c r="J114" s="232">
        <v>108</v>
      </c>
      <c r="K114" s="232">
        <v>108</v>
      </c>
      <c r="L114" s="113">
        <f t="shared" si="4"/>
        <v>373</v>
      </c>
      <c r="M114" s="209"/>
      <c r="N114" s="209">
        <v>19</v>
      </c>
      <c r="O114" s="224"/>
    </row>
    <row r="115" spans="1:14" ht="15">
      <c r="A115" s="141" t="s">
        <v>651</v>
      </c>
      <c r="B115" s="141" t="s">
        <v>635</v>
      </c>
      <c r="C115" s="142">
        <v>109</v>
      </c>
      <c r="D115" s="142">
        <v>96</v>
      </c>
      <c r="E115" s="142">
        <v>95</v>
      </c>
      <c r="F115" s="142">
        <v>103</v>
      </c>
      <c r="G115" s="142">
        <v>99</v>
      </c>
      <c r="H115" s="141">
        <v>86</v>
      </c>
      <c r="I115" s="141">
        <f t="shared" si="5"/>
        <v>588</v>
      </c>
      <c r="J115" s="230">
        <v>109</v>
      </c>
      <c r="K115" s="230">
        <v>103</v>
      </c>
      <c r="L115" s="141">
        <f t="shared" si="4"/>
        <v>376</v>
      </c>
      <c r="M115" s="209"/>
      <c r="N115" s="279">
        <v>20</v>
      </c>
    </row>
    <row r="116" spans="1:14" ht="15">
      <c r="A116" s="141" t="s">
        <v>726</v>
      </c>
      <c r="B116" s="141" t="s">
        <v>635</v>
      </c>
      <c r="C116" s="142">
        <v>95</v>
      </c>
      <c r="D116" s="246">
        <v>108</v>
      </c>
      <c r="E116" s="246">
        <v>108</v>
      </c>
      <c r="F116" s="246">
        <v>108</v>
      </c>
      <c r="G116" s="142">
        <v>88</v>
      </c>
      <c r="H116" s="141">
        <v>85</v>
      </c>
      <c r="I116" s="141">
        <f t="shared" si="5"/>
        <v>592</v>
      </c>
      <c r="J116" s="230">
        <v>108</v>
      </c>
      <c r="K116" s="230">
        <v>108</v>
      </c>
      <c r="L116" s="141">
        <f t="shared" si="4"/>
        <v>376</v>
      </c>
      <c r="M116" s="209"/>
      <c r="N116" s="209">
        <v>21</v>
      </c>
    </row>
    <row r="117" spans="1:15" ht="15">
      <c r="A117" s="115" t="s">
        <v>568</v>
      </c>
      <c r="B117" s="115" t="s">
        <v>556</v>
      </c>
      <c r="C117" s="116">
        <v>99</v>
      </c>
      <c r="D117" s="117">
        <v>86</v>
      </c>
      <c r="E117" s="245">
        <v>108</v>
      </c>
      <c r="F117" s="117">
        <v>84</v>
      </c>
      <c r="G117" s="245">
        <v>108</v>
      </c>
      <c r="H117" s="245">
        <v>108</v>
      </c>
      <c r="I117" s="115">
        <f t="shared" si="5"/>
        <v>593</v>
      </c>
      <c r="J117" s="230">
        <v>108</v>
      </c>
      <c r="K117" s="230">
        <v>108</v>
      </c>
      <c r="L117" s="115">
        <f t="shared" si="4"/>
        <v>377</v>
      </c>
      <c r="M117" s="217"/>
      <c r="N117" s="279">
        <v>22</v>
      </c>
      <c r="O117" s="96"/>
    </row>
    <row r="118" spans="1:15" ht="15">
      <c r="A118" s="141" t="s">
        <v>647</v>
      </c>
      <c r="B118" s="141" t="s">
        <v>635</v>
      </c>
      <c r="C118" s="239">
        <v>108</v>
      </c>
      <c r="D118" s="142">
        <v>100</v>
      </c>
      <c r="E118" s="142">
        <v>94</v>
      </c>
      <c r="F118" s="142">
        <v>99</v>
      </c>
      <c r="G118" s="142">
        <v>96</v>
      </c>
      <c r="H118" s="142">
        <v>93</v>
      </c>
      <c r="I118" s="141">
        <f t="shared" si="5"/>
        <v>590</v>
      </c>
      <c r="J118" s="230">
        <v>108</v>
      </c>
      <c r="K118" s="230">
        <v>100</v>
      </c>
      <c r="L118" s="141">
        <f t="shared" si="4"/>
        <v>382</v>
      </c>
      <c r="M118" s="209"/>
      <c r="N118" s="280">
        <v>23</v>
      </c>
      <c r="O118" s="224"/>
    </row>
    <row r="119" spans="1:14" ht="15">
      <c r="A119" s="113" t="s">
        <v>607</v>
      </c>
      <c r="B119" s="113" t="s">
        <v>564</v>
      </c>
      <c r="C119" s="114">
        <v>102</v>
      </c>
      <c r="D119" s="113">
        <v>84</v>
      </c>
      <c r="E119" s="235">
        <v>108</v>
      </c>
      <c r="F119" s="113">
        <v>90</v>
      </c>
      <c r="G119" s="235">
        <v>108</v>
      </c>
      <c r="H119" s="235">
        <v>108</v>
      </c>
      <c r="I119" s="113">
        <f t="shared" si="5"/>
        <v>600</v>
      </c>
      <c r="J119" s="232">
        <v>108</v>
      </c>
      <c r="K119" s="232">
        <v>108</v>
      </c>
      <c r="L119" s="113">
        <f t="shared" si="4"/>
        <v>384</v>
      </c>
      <c r="M119" s="209"/>
      <c r="N119" s="209">
        <v>24</v>
      </c>
    </row>
    <row r="120" spans="1:15" ht="15">
      <c r="A120" s="113" t="s">
        <v>740</v>
      </c>
      <c r="B120" s="113" t="s">
        <v>564</v>
      </c>
      <c r="C120" s="235">
        <v>108</v>
      </c>
      <c r="D120" s="235">
        <v>108</v>
      </c>
      <c r="E120" s="235">
        <v>108</v>
      </c>
      <c r="F120" s="113">
        <v>83</v>
      </c>
      <c r="G120" s="114">
        <v>92</v>
      </c>
      <c r="H120" s="235">
        <v>108</v>
      </c>
      <c r="I120" s="113">
        <f t="shared" si="5"/>
        <v>607</v>
      </c>
      <c r="J120" s="232">
        <v>108</v>
      </c>
      <c r="K120" s="232">
        <v>108</v>
      </c>
      <c r="L120" s="113">
        <f t="shared" si="4"/>
        <v>391</v>
      </c>
      <c r="M120" s="209"/>
      <c r="N120" s="279">
        <v>25</v>
      </c>
      <c r="O120" s="96"/>
    </row>
    <row r="121" spans="1:15" ht="15">
      <c r="A121" s="119" t="s">
        <v>586</v>
      </c>
      <c r="B121" s="119" t="s">
        <v>566</v>
      </c>
      <c r="C121" s="119">
        <v>89</v>
      </c>
      <c r="D121" s="287">
        <v>108</v>
      </c>
      <c r="E121" s="119">
        <v>88</v>
      </c>
      <c r="F121" s="238">
        <v>108</v>
      </c>
      <c r="G121" s="238">
        <v>108</v>
      </c>
      <c r="H121" s="238">
        <v>108</v>
      </c>
      <c r="I121" s="119">
        <f>SUM($C121:$H121)</f>
        <v>609</v>
      </c>
      <c r="J121" s="232">
        <v>108</v>
      </c>
      <c r="K121" s="232">
        <v>108</v>
      </c>
      <c r="L121" s="120">
        <f t="shared" si="4"/>
        <v>393</v>
      </c>
      <c r="M121" s="209"/>
      <c r="N121" s="209">
        <v>26</v>
      </c>
      <c r="O121" s="224"/>
    </row>
    <row r="122" spans="1:14" ht="15">
      <c r="A122" s="119" t="s">
        <v>600</v>
      </c>
      <c r="B122" s="119" t="s">
        <v>566</v>
      </c>
      <c r="C122" s="238">
        <v>108</v>
      </c>
      <c r="D122" s="120">
        <v>81</v>
      </c>
      <c r="E122" s="242">
        <v>108</v>
      </c>
      <c r="F122" s="238">
        <v>108</v>
      </c>
      <c r="G122" s="238">
        <v>108</v>
      </c>
      <c r="H122" s="314">
        <v>108</v>
      </c>
      <c r="I122" s="119">
        <f t="shared" si="5"/>
        <v>621</v>
      </c>
      <c r="J122" s="230">
        <v>108</v>
      </c>
      <c r="K122" s="230">
        <v>108</v>
      </c>
      <c r="L122" s="120">
        <f t="shared" si="4"/>
        <v>405</v>
      </c>
      <c r="M122" s="209"/>
      <c r="N122" s="279">
        <v>27</v>
      </c>
    </row>
    <row r="123" spans="1:15" ht="15">
      <c r="A123" s="119" t="s">
        <v>579</v>
      </c>
      <c r="B123" s="119" t="s">
        <v>566</v>
      </c>
      <c r="C123" s="238">
        <v>108</v>
      </c>
      <c r="D123" s="119">
        <v>98</v>
      </c>
      <c r="E123" s="238">
        <v>108</v>
      </c>
      <c r="F123" s="119">
        <v>93</v>
      </c>
      <c r="G123" s="238">
        <v>108</v>
      </c>
      <c r="H123" s="238">
        <v>108</v>
      </c>
      <c r="I123" s="119">
        <f>SUM($C123:$H123)</f>
        <v>623</v>
      </c>
      <c r="J123" s="232">
        <v>108</v>
      </c>
      <c r="K123" s="232">
        <v>108</v>
      </c>
      <c r="L123" s="119">
        <f t="shared" si="4"/>
        <v>407</v>
      </c>
      <c r="M123" s="209"/>
      <c r="N123" s="280">
        <v>28</v>
      </c>
      <c r="O123" s="96"/>
    </row>
    <row r="124" spans="1:15" ht="15">
      <c r="A124" s="136" t="s">
        <v>746</v>
      </c>
      <c r="B124" s="136" t="s">
        <v>565</v>
      </c>
      <c r="C124" s="240">
        <v>108</v>
      </c>
      <c r="D124" s="240">
        <v>108</v>
      </c>
      <c r="E124" s="240">
        <v>108</v>
      </c>
      <c r="F124" s="240">
        <v>108</v>
      </c>
      <c r="G124" s="136">
        <v>100</v>
      </c>
      <c r="H124" s="136">
        <v>96</v>
      </c>
      <c r="I124" s="137">
        <f>SUM($C124:$H124)</f>
        <v>628</v>
      </c>
      <c r="J124" s="230">
        <v>108</v>
      </c>
      <c r="K124" s="230">
        <v>108</v>
      </c>
      <c r="L124" s="137">
        <f t="shared" si="4"/>
        <v>412</v>
      </c>
      <c r="M124" s="217"/>
      <c r="N124" s="209">
        <v>29</v>
      </c>
      <c r="O124" s="224"/>
    </row>
    <row r="125" spans="1:14" ht="15">
      <c r="A125" s="310" t="s">
        <v>699</v>
      </c>
      <c r="B125" s="310" t="s">
        <v>640</v>
      </c>
      <c r="C125" s="311">
        <v>104</v>
      </c>
      <c r="D125" s="312">
        <v>108</v>
      </c>
      <c r="E125" s="312">
        <v>108</v>
      </c>
      <c r="F125" s="312">
        <v>108</v>
      </c>
      <c r="G125" s="312">
        <v>108</v>
      </c>
      <c r="H125" s="222">
        <v>108</v>
      </c>
      <c r="I125" s="311">
        <f>SUM($C125:$H125)</f>
        <v>644</v>
      </c>
      <c r="J125" s="315">
        <v>108</v>
      </c>
      <c r="K125" s="315">
        <v>108</v>
      </c>
      <c r="L125" s="311">
        <f t="shared" si="4"/>
        <v>428</v>
      </c>
      <c r="M125" s="225"/>
      <c r="N125" s="279">
        <v>30</v>
      </c>
    </row>
    <row r="126" spans="1:248" s="210" customFormat="1" ht="15">
      <c r="A126" s="115" t="s">
        <v>771</v>
      </c>
      <c r="B126" s="115" t="s">
        <v>556</v>
      </c>
      <c r="C126" s="245">
        <v>108</v>
      </c>
      <c r="D126" s="245">
        <v>108</v>
      </c>
      <c r="E126" s="245">
        <v>108</v>
      </c>
      <c r="F126" s="245">
        <v>108</v>
      </c>
      <c r="G126" s="245">
        <v>108</v>
      </c>
      <c r="H126" s="117">
        <v>113</v>
      </c>
      <c r="I126" s="115">
        <f t="shared" si="5"/>
        <v>653</v>
      </c>
      <c r="J126" s="230">
        <v>108</v>
      </c>
      <c r="K126" s="230">
        <v>108</v>
      </c>
      <c r="L126" s="115">
        <f t="shared" si="4"/>
        <v>437</v>
      </c>
      <c r="M126" s="209"/>
      <c r="N126" s="209">
        <v>31</v>
      </c>
      <c r="O126" s="226"/>
      <c r="Q126" s="226"/>
      <c r="Z126" s="226"/>
      <c r="AB126" s="226"/>
      <c r="AK126" s="226"/>
      <c r="AM126" s="226"/>
      <c r="AV126" s="226"/>
      <c r="AX126" s="226"/>
      <c r="BG126" s="226"/>
      <c r="BI126" s="226"/>
      <c r="BR126" s="226"/>
      <c r="BT126" s="226"/>
      <c r="CC126" s="226"/>
      <c r="CE126" s="226"/>
      <c r="CN126" s="226"/>
      <c r="CP126" s="226"/>
      <c r="CY126" s="226"/>
      <c r="DA126" s="226"/>
      <c r="DJ126" s="226"/>
      <c r="DL126" s="226"/>
      <c r="DU126" s="226"/>
      <c r="DW126" s="226"/>
      <c r="EF126" s="226"/>
      <c r="EH126" s="226"/>
      <c r="EQ126" s="226"/>
      <c r="ES126" s="226"/>
      <c r="FB126" s="226"/>
      <c r="FD126" s="226"/>
      <c r="FM126" s="226"/>
      <c r="FO126" s="226"/>
      <c r="FX126" s="226"/>
      <c r="FZ126" s="226"/>
      <c r="GI126" s="226"/>
      <c r="GK126" s="226"/>
      <c r="GT126" s="226"/>
      <c r="GV126" s="226"/>
      <c r="HE126" s="226"/>
      <c r="HG126" s="226"/>
      <c r="HP126" s="226"/>
      <c r="HR126" s="226"/>
      <c r="IA126" s="226"/>
      <c r="IC126" s="226"/>
      <c r="IL126" s="226"/>
      <c r="IN126" s="226"/>
    </row>
    <row r="127" spans="3:248" s="210" customFormat="1" ht="15">
      <c r="C127" s="251"/>
      <c r="D127" s="251"/>
      <c r="E127" s="226"/>
      <c r="G127" s="226"/>
      <c r="I127" s="211"/>
      <c r="J127" s="252"/>
      <c r="K127" s="252"/>
      <c r="L127" s="211"/>
      <c r="O127" s="226"/>
      <c r="Q127" s="226"/>
      <c r="Z127" s="226"/>
      <c r="AB127" s="226"/>
      <c r="AK127" s="226"/>
      <c r="AM127" s="226"/>
      <c r="AV127" s="226"/>
      <c r="AX127" s="226"/>
      <c r="BG127" s="226"/>
      <c r="BI127" s="226"/>
      <c r="BR127" s="226"/>
      <c r="BT127" s="226"/>
      <c r="CC127" s="226"/>
      <c r="CE127" s="226"/>
      <c r="CN127" s="226"/>
      <c r="CP127" s="226"/>
      <c r="CY127" s="226"/>
      <c r="DA127" s="226"/>
      <c r="DJ127" s="226"/>
      <c r="DL127" s="226"/>
      <c r="DU127" s="226"/>
      <c r="DW127" s="226"/>
      <c r="EF127" s="226"/>
      <c r="EH127" s="226"/>
      <c r="EQ127" s="226"/>
      <c r="ES127" s="226"/>
      <c r="FB127" s="226"/>
      <c r="FD127" s="226"/>
      <c r="FM127" s="226"/>
      <c r="FO127" s="226"/>
      <c r="FX127" s="226"/>
      <c r="FZ127" s="226"/>
      <c r="GI127" s="226"/>
      <c r="GK127" s="226"/>
      <c r="GT127" s="226"/>
      <c r="GV127" s="226"/>
      <c r="HE127" s="226"/>
      <c r="HG127" s="226"/>
      <c r="HP127" s="226"/>
      <c r="HR127" s="226"/>
      <c r="IA127" s="226"/>
      <c r="IC127" s="226"/>
      <c r="IL127" s="226"/>
      <c r="IN127" s="226"/>
    </row>
    <row r="128" spans="1:14" ht="30">
      <c r="A128" s="247" t="s">
        <v>0</v>
      </c>
      <c r="B128" s="247" t="s">
        <v>614</v>
      </c>
      <c r="C128" s="247" t="s">
        <v>551</v>
      </c>
      <c r="D128" s="247" t="s">
        <v>553</v>
      </c>
      <c r="E128" s="247" t="s">
        <v>552</v>
      </c>
      <c r="F128" s="247" t="s">
        <v>554</v>
      </c>
      <c r="G128" s="247" t="s">
        <v>555</v>
      </c>
      <c r="H128" s="247" t="s">
        <v>629</v>
      </c>
      <c r="I128" s="247" t="s">
        <v>1</v>
      </c>
      <c r="J128" s="248" t="s">
        <v>618</v>
      </c>
      <c r="K128" s="248" t="s">
        <v>618</v>
      </c>
      <c r="L128" s="249" t="s">
        <v>617</v>
      </c>
      <c r="M128" s="250" t="s">
        <v>623</v>
      </c>
      <c r="N128" s="277" t="s">
        <v>717</v>
      </c>
    </row>
    <row r="129" spans="1:14" ht="15">
      <c r="A129" s="119" t="s">
        <v>636</v>
      </c>
      <c r="B129" s="119" t="s">
        <v>566</v>
      </c>
      <c r="C129" s="121">
        <v>87</v>
      </c>
      <c r="D129" s="242">
        <v>108</v>
      </c>
      <c r="E129" s="120">
        <v>81</v>
      </c>
      <c r="F129" s="238">
        <v>108</v>
      </c>
      <c r="G129" s="238">
        <v>108</v>
      </c>
      <c r="H129" s="237">
        <v>80</v>
      </c>
      <c r="I129" s="119">
        <f>SUM($C129:$H129)</f>
        <v>572</v>
      </c>
      <c r="J129" s="230">
        <v>108</v>
      </c>
      <c r="K129" s="230">
        <v>108</v>
      </c>
      <c r="L129" s="120">
        <f>SUM(I129-J129-K129)</f>
        <v>356</v>
      </c>
      <c r="M129" s="217">
        <v>1</v>
      </c>
      <c r="N129" s="209">
        <v>1</v>
      </c>
    </row>
    <row r="130" spans="1:14" ht="15">
      <c r="A130" s="119" t="s">
        <v>706</v>
      </c>
      <c r="B130" s="119" t="s">
        <v>566</v>
      </c>
      <c r="C130" s="288">
        <v>108</v>
      </c>
      <c r="D130" s="120">
        <v>114</v>
      </c>
      <c r="E130" s="120">
        <v>107</v>
      </c>
      <c r="F130" s="238">
        <v>108</v>
      </c>
      <c r="G130" s="238">
        <v>108</v>
      </c>
      <c r="H130" s="219">
        <v>99</v>
      </c>
      <c r="I130" s="119">
        <f>SUM($C130:$H130)</f>
        <v>644</v>
      </c>
      <c r="J130" s="230">
        <v>108</v>
      </c>
      <c r="K130" s="230">
        <v>108</v>
      </c>
      <c r="L130" s="120">
        <f>SUM(I130-J130-K130)</f>
        <v>428</v>
      </c>
      <c r="M130" s="217">
        <v>2</v>
      </c>
      <c r="N130" s="209">
        <v>2</v>
      </c>
    </row>
    <row r="131" spans="1:14" ht="15">
      <c r="A131" s="115" t="s">
        <v>736</v>
      </c>
      <c r="B131" s="115" t="s">
        <v>556</v>
      </c>
      <c r="C131" s="116">
        <v>150</v>
      </c>
      <c r="D131" s="117">
        <v>138</v>
      </c>
      <c r="E131" s="245">
        <v>108</v>
      </c>
      <c r="F131" s="245">
        <v>108</v>
      </c>
      <c r="G131" s="117">
        <v>131</v>
      </c>
      <c r="H131" s="245">
        <v>108</v>
      </c>
      <c r="I131" s="115">
        <f>SUM($C131:$H131)</f>
        <v>743</v>
      </c>
      <c r="J131" s="230">
        <v>108</v>
      </c>
      <c r="K131" s="230">
        <v>108</v>
      </c>
      <c r="L131" s="115">
        <f>SUM(I131-J131-K131)</f>
        <v>527</v>
      </c>
      <c r="M131" s="217">
        <v>3</v>
      </c>
      <c r="N131" s="209">
        <v>3</v>
      </c>
    </row>
    <row r="132" spans="10:12" ht="15">
      <c r="J132" s="228"/>
      <c r="L132" s="209"/>
    </row>
    <row r="133" spans="1:14" ht="30">
      <c r="A133" s="15" t="s">
        <v>0</v>
      </c>
      <c r="B133" s="15" t="s">
        <v>614</v>
      </c>
      <c r="C133" s="15" t="s">
        <v>551</v>
      </c>
      <c r="D133" s="15" t="s">
        <v>553</v>
      </c>
      <c r="E133" s="15" t="s">
        <v>552</v>
      </c>
      <c r="F133" s="15" t="s">
        <v>554</v>
      </c>
      <c r="G133" s="15" t="s">
        <v>555</v>
      </c>
      <c r="H133" s="15" t="s">
        <v>629</v>
      </c>
      <c r="I133" s="15" t="s">
        <v>1</v>
      </c>
      <c r="J133" s="229" t="s">
        <v>618</v>
      </c>
      <c r="K133" s="229" t="s">
        <v>618</v>
      </c>
      <c r="L133" s="233" t="s">
        <v>617</v>
      </c>
      <c r="M133" s="234" t="s">
        <v>623</v>
      </c>
      <c r="N133" s="277" t="s">
        <v>717</v>
      </c>
    </row>
    <row r="134" spans="1:15" ht="15">
      <c r="A134" s="141" t="s">
        <v>729</v>
      </c>
      <c r="B134" s="141" t="s">
        <v>635</v>
      </c>
      <c r="C134" s="142">
        <v>102</v>
      </c>
      <c r="D134" s="246">
        <v>108</v>
      </c>
      <c r="E134" s="142">
        <v>90</v>
      </c>
      <c r="F134" s="246">
        <v>108</v>
      </c>
      <c r="G134" s="142">
        <v>79</v>
      </c>
      <c r="H134" s="246">
        <v>108</v>
      </c>
      <c r="I134" s="141">
        <f>SUM($C134:$H134)</f>
        <v>595</v>
      </c>
      <c r="J134" s="230">
        <v>108</v>
      </c>
      <c r="K134" s="230">
        <v>108</v>
      </c>
      <c r="L134" s="141">
        <f>SUM(I134-J134-K134)</f>
        <v>379</v>
      </c>
      <c r="M134" s="217">
        <v>1</v>
      </c>
      <c r="N134" s="279">
        <v>1</v>
      </c>
      <c r="O134" s="224"/>
    </row>
    <row r="135" spans="1:14" ht="15">
      <c r="A135" s="119" t="s">
        <v>621</v>
      </c>
      <c r="B135" s="119" t="s">
        <v>566</v>
      </c>
      <c r="C135" s="121">
        <v>111</v>
      </c>
      <c r="D135" s="120">
        <v>100</v>
      </c>
      <c r="E135" s="120">
        <v>90</v>
      </c>
      <c r="F135" s="238">
        <v>108</v>
      </c>
      <c r="G135" s="238">
        <v>108</v>
      </c>
      <c r="H135" s="119">
        <v>105</v>
      </c>
      <c r="I135" s="119">
        <f>SUM($C135:$H135)</f>
        <v>622</v>
      </c>
      <c r="J135" s="230">
        <v>108</v>
      </c>
      <c r="K135" s="230">
        <v>108</v>
      </c>
      <c r="L135" s="120">
        <f>SUM(I135-J135-K135)</f>
        <v>406</v>
      </c>
      <c r="M135" s="217">
        <v>2</v>
      </c>
      <c r="N135" s="278">
        <v>2</v>
      </c>
    </row>
    <row r="136" spans="1:14" ht="15">
      <c r="A136" s="115" t="s">
        <v>678</v>
      </c>
      <c r="B136" s="115" t="s">
        <v>556</v>
      </c>
      <c r="C136" s="245">
        <v>108</v>
      </c>
      <c r="D136" s="117">
        <v>108</v>
      </c>
      <c r="E136" s="117">
        <v>84</v>
      </c>
      <c r="F136" s="245">
        <v>108</v>
      </c>
      <c r="G136" s="245">
        <v>108</v>
      </c>
      <c r="H136" s="245">
        <v>108</v>
      </c>
      <c r="I136" s="115">
        <f>SUM($C136:$H136)</f>
        <v>624</v>
      </c>
      <c r="J136" s="230">
        <v>108</v>
      </c>
      <c r="K136" s="230">
        <v>108</v>
      </c>
      <c r="L136" s="115">
        <f>SUM(I136-J136-K136)</f>
        <v>408</v>
      </c>
      <c r="M136" s="217">
        <v>3</v>
      </c>
      <c r="N136" s="278">
        <v>3</v>
      </c>
    </row>
    <row r="137" spans="10:12" ht="15">
      <c r="J137" s="228"/>
      <c r="L137" s="209"/>
    </row>
  </sheetData>
  <sheetProtection/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Senf</dc:creator>
  <cp:keywords/>
  <dc:description/>
  <cp:lastModifiedBy>Martina1812</cp:lastModifiedBy>
  <cp:lastPrinted>2015-09-12T13:57:48Z</cp:lastPrinted>
  <dcterms:created xsi:type="dcterms:W3CDTF">2011-04-18T06:39:57Z</dcterms:created>
  <dcterms:modified xsi:type="dcterms:W3CDTF">2015-09-12T15:15:36Z</dcterms:modified>
  <cp:category/>
  <cp:version/>
  <cp:contentType/>
  <cp:contentStatus/>
</cp:coreProperties>
</file>